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reinvigoration.sharepoint.com/sites/LCS-Share/Shared Documents/2026 LCS Portal/Stage 3 - Design/For HubSpot/"/>
    </mc:Choice>
  </mc:AlternateContent>
  <xr:revisionPtr revIDLastSave="147" documentId="8_{240DA5B5-F152-4359-8750-308FFC8937C5}" xr6:coauthVersionLast="47" xr6:coauthVersionMax="47" xr10:uidLastSave="{71322BC5-1445-4417-97C9-3EB0FFB6F589}"/>
  <bookViews>
    <workbookView xWindow="28680" yWindow="-120" windowWidth="29040" windowHeight="15720" activeTab="6" xr2:uid="{00000000-000D-0000-FFFF-FFFF00000000}"/>
  </bookViews>
  <sheets>
    <sheet name="Instructions" sheetId="2" r:id="rId1"/>
    <sheet name="Dashboard" sheetId="1" r:id="rId2"/>
    <sheet name="L1a" sheetId="3" r:id="rId3"/>
    <sheet name="L1b" sheetId="4" r:id="rId4"/>
    <sheet name="L1c" sheetId="5" r:id="rId5"/>
    <sheet name="L2a" sheetId="6" r:id="rId6"/>
    <sheet name="L2b" sheetId="7" r:id="rId7"/>
    <sheet name="Indicative Topics" sheetId="8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6" l="1"/>
  <c r="E16" i="3"/>
  <c r="E24" i="7"/>
  <c r="E23" i="7"/>
  <c r="E22" i="7"/>
  <c r="E21" i="7"/>
  <c r="E19" i="7"/>
  <c r="E20" i="7"/>
  <c r="E17" i="7"/>
  <c r="E16" i="7"/>
  <c r="E15" i="7"/>
  <c r="E14" i="7"/>
  <c r="E13" i="7"/>
  <c r="E12" i="7"/>
  <c r="E11" i="7"/>
  <c r="B7" i="7"/>
  <c r="B4" i="7" s="1"/>
  <c r="B12" i="1" s="1"/>
  <c r="B6" i="7"/>
  <c r="D12" i="1" s="1"/>
  <c r="B5" i="7"/>
  <c r="C12" i="1" s="1"/>
  <c r="E23" i="6"/>
  <c r="E22" i="6"/>
  <c r="E21" i="6"/>
  <c r="E20" i="6"/>
  <c r="E17" i="6"/>
  <c r="E16" i="6"/>
  <c r="E15" i="6"/>
  <c r="E14" i="6"/>
  <c r="E13" i="6"/>
  <c r="E12" i="6"/>
  <c r="E11" i="6"/>
  <c r="B7" i="6"/>
  <c r="B4" i="6" s="1"/>
  <c r="B11" i="1" s="1"/>
  <c r="B6" i="6"/>
  <c r="D11" i="1" s="1"/>
  <c r="B5" i="6"/>
  <c r="C11" i="1" s="1"/>
  <c r="E21" i="5"/>
  <c r="E20" i="5"/>
  <c r="E19" i="5"/>
  <c r="E18" i="5"/>
  <c r="E17" i="5"/>
  <c r="E16" i="5"/>
  <c r="E15" i="5"/>
  <c r="E14" i="5"/>
  <c r="E13" i="5"/>
  <c r="E12" i="5"/>
  <c r="E11" i="5"/>
  <c r="B7" i="5"/>
  <c r="B6" i="5"/>
  <c r="D10" i="1" s="1"/>
  <c r="B5" i="5"/>
  <c r="C10" i="1" s="1"/>
  <c r="E21" i="4"/>
  <c r="E20" i="4"/>
  <c r="E19" i="4"/>
  <c r="E18" i="4"/>
  <c r="E17" i="4"/>
  <c r="E16" i="4"/>
  <c r="E15" i="4"/>
  <c r="E14" i="4"/>
  <c r="E13" i="4"/>
  <c r="E12" i="4"/>
  <c r="E11" i="4"/>
  <c r="B7" i="4"/>
  <c r="B6" i="4"/>
  <c r="D9" i="1" s="1"/>
  <c r="B5" i="4"/>
  <c r="C9" i="1" s="1"/>
  <c r="E17" i="3"/>
  <c r="E15" i="3"/>
  <c r="E14" i="3"/>
  <c r="E13" i="3"/>
  <c r="E12" i="3"/>
  <c r="E11" i="3"/>
  <c r="B7" i="3"/>
  <c r="B6" i="3"/>
  <c r="D8" i="1" s="1"/>
  <c r="B5" i="3"/>
  <c r="C8" i="1" s="1"/>
  <c r="A27" i="7" l="1"/>
  <c r="F12" i="1" s="1"/>
  <c r="A24" i="4"/>
  <c r="F9" i="1" s="1"/>
  <c r="A26" i="6"/>
  <c r="F11" i="1" s="1"/>
  <c r="A20" i="3"/>
  <c r="F8" i="1" s="1"/>
  <c r="A24" i="5"/>
  <c r="F10" i="1" s="1"/>
  <c r="B4" i="5"/>
  <c r="B10" i="1" s="1"/>
  <c r="E12" i="1"/>
  <c r="E11" i="1"/>
  <c r="B4" i="4"/>
  <c r="B9" i="1" s="1"/>
  <c r="E9" i="1"/>
  <c r="B4" i="3"/>
  <c r="B8" i="1" s="1"/>
  <c r="E8" i="1"/>
  <c r="E10" i="1"/>
</calcChain>
</file>

<file path=xl/sharedStrings.xml><?xml version="1.0" encoding="utf-8"?>
<sst xmlns="http://schemas.openxmlformats.org/spreadsheetml/2006/main" count="415" uniqueCount="144">
  <si>
    <t>LCS Accreditation - Programme Readiness Check</t>
  </si>
  <si>
    <t>Purpose</t>
  </si>
  <si>
    <t>This Programme Readiness Check is a self-assessment tool designed to help organisations identify potential gaps before submitting a programme for LCS accreditation. It is not part of the formal submission process and does not replace the LCS Portal application requirements.</t>
  </si>
  <si>
    <t>How to use this tool</t>
  </si>
  <si>
    <t>Workplace improvement projects</t>
  </si>
  <si>
    <t>All LCS Levels at 1b or higher require the learner to complete an improvement project in a live workplace environment. Workshop simulations, classroom exercises and hypothetical case studies are not sufficient on their own as a measure of competency.</t>
  </si>
  <si>
    <t>Learning hours</t>
  </si>
  <si>
    <t>Total learning hours includes classroom teaching, virtual delivery, eLearning, self-directed study, assessments, workplace activities, improvement projects, coaching and support activities.</t>
  </si>
  <si>
    <t>Indicative topics</t>
  </si>
  <si>
    <t>The LCS framework is outcome-based rather than tool-based. The indicative topics sheet provides examples of topics that may contribute towards achievement of an outcome. Alternative approaches may also be appropriate.</t>
  </si>
  <si>
    <t>Readiness recommendation</t>
  </si>
  <si>
    <t>Ready to Submit = all mandatory requirements appear to be met. Review Recommended = one or more mandatory requirements have partial coverage. Not Yet Ready = one or more mandatory requirements are not currently met.</t>
  </si>
  <si>
    <t>A self-assessment tool for identifying potential gaps before submitting a programme for LCS accreditation.</t>
  </si>
  <si>
    <t>Organisation:</t>
  </si>
  <si>
    <t>Programme:</t>
  </si>
  <si>
    <t>Level</t>
  </si>
  <si>
    <t>Status</t>
  </si>
  <si>
    <t>Mandatory No</t>
  </si>
  <si>
    <t>Mandatory Partially</t>
  </si>
  <si>
    <t>Incomplete Responses</t>
  </si>
  <si>
    <t>Key Areas Requiring Review</t>
  </si>
  <si>
    <t>L1a</t>
  </si>
  <si>
    <t>L1b</t>
  </si>
  <si>
    <t>L1c</t>
  </si>
  <si>
    <t>L2a</t>
  </si>
  <si>
    <t>L2b</t>
  </si>
  <si>
    <t>Readiness Logic</t>
  </si>
  <si>
    <t>Ready to Submit</t>
  </si>
  <si>
    <t>All mandatory requirements are marked Yes. Optional items do not trigger failure.</t>
  </si>
  <si>
    <t>Review Recommended</t>
  </si>
  <si>
    <t>No mandatory requirement is marked No, but one or more mandatory requirements are marked Partially.</t>
  </si>
  <si>
    <t>Not Yet Ready</t>
  </si>
  <si>
    <t>One or more mandatory requirements are marked No.</t>
  </si>
  <si>
    <t>Incomplete</t>
  </si>
  <si>
    <t>One or more mandatory response cells are still set to Select....</t>
  </si>
  <si>
    <t>L1a - Awareness</t>
  </si>
  <si>
    <t>Readiness Outcome</t>
  </si>
  <si>
    <t>Incomplete Mandatory Responses</t>
  </si>
  <si>
    <t>Section</t>
  </si>
  <si>
    <t>Requirement</t>
  </si>
  <si>
    <t>Mandatory?</t>
  </si>
  <si>
    <t>Notes</t>
  </si>
  <si>
    <t>Issue Flag</t>
  </si>
  <si>
    <t>Knowledge Outcomes</t>
  </si>
  <si>
    <t>Origins and evolution of lean thinking and continuous improvement</t>
  </si>
  <si>
    <t>Yes</t>
  </si>
  <si>
    <t>Underpinning concepts and related approaches</t>
  </si>
  <si>
    <t>Lean/CI principles and frameworks</t>
  </si>
  <si>
    <t>Core elements of lean and CI</t>
  </si>
  <si>
    <t>Human and strategic dimensions of lean thinking</t>
  </si>
  <si>
    <t>Assessment &amp; Delivery</t>
  </si>
  <si>
    <t>Knowledge is formally assessed with a minimum pass mark of 66%</t>
  </si>
  <si>
    <t>Total learning time is between 3–6 hours if face-to-face, or a minimum of 1 hour if e-learning</t>
  </si>
  <si>
    <t>Areas Requiring Review</t>
  </si>
  <si>
    <t>L1b - Diagnosis &amp; Analysis</t>
  </si>
  <si>
    <t>Important: All LCS Levels at 1b or higher require the learner to complete an improvement project in a live workplace environment. Workshop simulations, classroom exercises and hypothetical case studies are not sufficient on their own as a measure of competency.</t>
  </si>
  <si>
    <t>Customer/stakeholder value identification and understanding</t>
  </si>
  <si>
    <t>Mapping techniques</t>
  </si>
  <si>
    <t>Quality approaches</t>
  </si>
  <si>
    <t>Problem-solving techniques</t>
  </si>
  <si>
    <t>Data gathering and statistical techniques</t>
  </si>
  <si>
    <t>Planning and communication techniques</t>
  </si>
  <si>
    <t>No</t>
  </si>
  <si>
    <t>Optional depending on industry/context</t>
  </si>
  <si>
    <t>Knowledge assessment is included with a minimum pass mark of 66%</t>
  </si>
  <si>
    <t>Practical assessment is included</t>
  </si>
  <si>
    <t>Workplace improvement project is included</t>
  </si>
  <si>
    <t>Total learning time is approximately 40 hours</t>
  </si>
  <si>
    <t>L1c - Improvement &amp; Implementation</t>
  </si>
  <si>
    <t>Workplace organisation and optimisation</t>
  </si>
  <si>
    <t>Select...</t>
  </si>
  <si>
    <t>Standard operations</t>
  </si>
  <si>
    <t>Visual management and performance measures</t>
  </si>
  <si>
    <t>Scheduling and capacity planning</t>
  </si>
  <si>
    <t>Enablers for flow</t>
  </si>
  <si>
    <t>Management and planning</t>
  </si>
  <si>
    <t>People, teams and sustainability</t>
  </si>
  <si>
    <t>L2a - Implementation &amp; Design</t>
  </si>
  <si>
    <t>Strategy formation and policy deployment</t>
  </si>
  <si>
    <t>Design and deployment of effective and relevant performance measures</t>
  </si>
  <si>
    <t>Leadership skills for effective lean team management</t>
  </si>
  <si>
    <t>Supply chain management</t>
  </si>
  <si>
    <t>Advanced lean thinking knowledge and techniques, complementary approaches</t>
  </si>
  <si>
    <t>Sustainable change and continuous improvement</t>
  </si>
  <si>
    <t>Project management, implementation and control</t>
  </si>
  <si>
    <t>L2b - Implementation &amp; Leadership</t>
  </si>
  <si>
    <t>L2b Additional Expectations</t>
  </si>
  <si>
    <t>Leadership responsibility for implementation</t>
  </si>
  <si>
    <t>Coaching, mentoring and developing others</t>
  </si>
  <si>
    <t>Indicative Topics Reference</t>
  </si>
  <si>
    <t>Examples are guidance only. The LCS framework is outcome-based rather than tool-based; alternative approaches may be appropriate.</t>
  </si>
  <si>
    <t>Outcome Area</t>
  </si>
  <si>
    <t>Example Topics</t>
  </si>
  <si>
    <t>Origins and evolution</t>
  </si>
  <si>
    <t>Ford, Taylor, Deming, TWI, Toyota/TPS, Ohno, Shingo, Womack &amp; Jones</t>
  </si>
  <si>
    <t>Underpinning concepts</t>
  </si>
  <si>
    <t>Scientific method, systems thinking, process thinking, continuous improvement, Kata, Six Sigma, Theory of Constraints, Agile</t>
  </si>
  <si>
    <t>Five Lean Principles, CHECK methodology, PDCA, DMAIC, Theory of Constraints</t>
  </si>
  <si>
    <t>Core elements</t>
  </si>
  <si>
    <t>Value, waste, flow, pull, value stream, value/failure demand, muri, mura</t>
  </si>
  <si>
    <t>Human and strategic dimensions</t>
  </si>
  <si>
    <t>Engagement, leadership, policy deployment, culture and sustainability</t>
  </si>
  <si>
    <t>Customer/stakeholder value</t>
  </si>
  <si>
    <t>QFD, Kano, Voice of the Customer, cycle of service, service encounter, public value</t>
  </si>
  <si>
    <t>Current/future state mapping, VSM, SIPOC, process mapping, spaghetti diagrams, customer journey, swim lane maps</t>
  </si>
  <si>
    <t>Seven quality tools, check sheets, control charts, histograms, Pareto, scatter diagrams, poka yoke, SPC</t>
  </si>
  <si>
    <t>PDCA, DMAIC, A3, Five Whys, Fishbone, 8D, FMEA, CATWOE, soft systems methods</t>
  </si>
  <si>
    <t>Data/statistical techniques</t>
  </si>
  <si>
    <t>Data gathering, basic statistics, surveys, measurement systems analysis, variation analysis</t>
  </si>
  <si>
    <t>Planning and communication</t>
  </si>
  <si>
    <t>A3, QCD measures, visual management, communication boards, project management, team roles, Scrum</t>
  </si>
  <si>
    <t>Demand and capacity</t>
  </si>
  <si>
    <t>Demand analysis, value/failure demand, Theory of Constraints five steps, capacity understanding</t>
  </si>
  <si>
    <t>Workplace organisation</t>
  </si>
  <si>
    <t>5S, cell design, layout, 3P, ergonomics</t>
  </si>
  <si>
    <t>SOPs, standards, leader standard work, TWI job instruction/job methods</t>
  </si>
  <si>
    <t>Visual management and measures</t>
  </si>
  <si>
    <t>A3, display boards, Andon, team communication boards, performance measures</t>
  </si>
  <si>
    <t>Pull systems, Kanban, Heijunka, Drum Buffer Rope, CONWIP, runners-repeaters-strangers</t>
  </si>
  <si>
    <t>Takt time, TPM, SMED, OEE, demand management, mistake proofing, activity timing</t>
  </si>
  <si>
    <t>Policy deployment, Hoshin Kanri, project management, performance management, Scrum</t>
  </si>
  <si>
    <t>Leadership, coaching, change management, facilitation, team management, communications, TWI job relations</t>
  </si>
  <si>
    <t>L2</t>
  </si>
  <si>
    <t>Strategy and policy deployment</t>
  </si>
  <si>
    <t>Strategy development, Hoshin Kanri, catchball, visual management, QFD, visioning and direction setting</t>
  </si>
  <si>
    <t>Performance measures</t>
  </si>
  <si>
    <t>Performance management, effective and relevant measures, value stream measures</t>
  </si>
  <si>
    <t>Lean leadership and team management</t>
  </si>
  <si>
    <t>Coaching, mentoring, facilitation, team leading, developing others, lean management</t>
  </si>
  <si>
    <t>Supply chain/value stream dimensions where sectorally relevant</t>
  </si>
  <si>
    <t>Advanced lean and complementary approaches</t>
  </si>
  <si>
    <t>Factory Physics, Lean Design, TRIZ, Appreciative Inquiry, ToC, Six Sigma, Systems Thinking, JIT, TQM, TPM, Agile</t>
  </si>
  <si>
    <t>Sustainable change and CI</t>
  </si>
  <si>
    <t>Change management, sustaining change, cultural change, continuous improvement systems</t>
  </si>
  <si>
    <t>Project management and implementation control</t>
  </si>
  <si>
    <t>Project/programme management, implementation planning, control, critical thinking and analysis</t>
  </si>
  <si>
    <t>Included?</t>
  </si>
  <si>
    <t>Demand and capacity analysis (Optional depending on industry/context)</t>
  </si>
  <si>
    <t>Scheduling and capacity planning (Optional depending on industry/context)</t>
  </si>
  <si>
    <t>Supply chain management (Optional where not sectorally relevant)</t>
  </si>
  <si>
    <t>Complete the relevant "level" sheet using the dropdowns in the 'Included?' column. Use Yes, Partially or No for mandatory requirements. Use N/A only where a requirement is explicitly marked optional.
Based on your responses, the dashboard will update identifying whether gaps remain.
If you have any questions please speak to a member of the LCS Team info@leancompetency.org</t>
  </si>
  <si>
    <t>Complementary philosophies, approaches and thinkers</t>
  </si>
  <si>
    <t>Recognising when different improvement schools of thought should be applied.</t>
  </si>
  <si>
    <t>Additional Expectations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</si>
</sst>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Carlito"/>
    </font>
    <font>
      <b/>
      <sz val="14"/>
      <color rgb="FFFFFFFF"/>
      <name val="Carlito"/>
    </font>
    <font>
      <i/>
      <sz val="11"/>
      <name val="Carlito"/>
    </font>
    <font>
      <b/>
      <sz val="11"/>
      <name val="Carlito"/>
    </font>
    <font>
      <b/>
      <sz val="11"/>
      <color rgb="FFFFFFFF"/>
      <name val="Carlito"/>
    </font>
    <font>
      <b/>
      <sz val="11"/>
      <color rgb="FF333333"/>
      <name val="Carlito"/>
    </font>
    <font>
      <sz val="8"/>
      <name val="Carlito"/>
    </font>
  </fonts>
  <fills count="10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D9EAF7"/>
      </patternFill>
    </fill>
    <fill>
      <patternFill patternType="solid">
        <fgColor rgb="FFF2F2F2"/>
      </patternFill>
    </fill>
    <fill>
      <patternFill patternType="solid">
        <fgColor rgb="FFFFFCEB"/>
      </patternFill>
    </fill>
    <fill>
      <patternFill patternType="solid">
        <fgColor rgb="FFF4CCCC"/>
      </patternFill>
    </fill>
    <fill>
      <patternFill patternType="solid">
        <fgColor rgb="FFFFFBC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0" xfId="0" applyFont="1" applyFill="1" applyAlignment="1">
      <alignment vertical="center" wrapText="1"/>
    </xf>
    <xf numFmtId="0" fontId="3" fillId="4" borderId="0" xfId="0" applyFont="1" applyFill="1"/>
    <xf numFmtId="0" fontId="4" fillId="2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vertical="center" wrapText="1"/>
    </xf>
    <xf numFmtId="0" fontId="3" fillId="4" borderId="0" xfId="0" applyFont="1" applyFill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4" borderId="0" xfId="0" applyFill="1" applyAlignment="1">
      <alignment vertical="top" wrapText="1"/>
    </xf>
    <xf numFmtId="0" fontId="0" fillId="0" borderId="0" xfId="0" applyAlignment="1">
      <alignment horizontal="center" wrapText="1"/>
    </xf>
    <xf numFmtId="0" fontId="0" fillId="5" borderId="0" xfId="0" applyFill="1" applyAlignment="1">
      <alignment horizontal="center" wrapText="1"/>
    </xf>
    <xf numFmtId="0" fontId="0" fillId="0" borderId="0" xfId="0" applyAlignment="1">
      <alignment vertical="center" wrapText="1"/>
    </xf>
    <xf numFmtId="0" fontId="3" fillId="4" borderId="0" xfId="0" applyFont="1" applyFill="1" applyAlignment="1">
      <alignment vertical="center" wrapText="1"/>
    </xf>
    <xf numFmtId="0" fontId="3" fillId="0" borderId="0" xfId="0" applyFont="1" applyAlignment="1">
      <alignment vertical="top" wrapText="1"/>
    </xf>
    <xf numFmtId="0" fontId="0" fillId="0" borderId="1" xfId="0" applyBorder="1"/>
    <xf numFmtId="0" fontId="3" fillId="3" borderId="5" xfId="0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6" xfId="0" applyBorder="1"/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3" fillId="4" borderId="6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 wrapText="1"/>
    </xf>
    <xf numFmtId="0" fontId="0" fillId="0" borderId="3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9" xfId="0" applyBorder="1" applyAlignment="1">
      <alignment wrapText="1"/>
    </xf>
    <xf numFmtId="0" fontId="5" fillId="3" borderId="2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7" borderId="0" xfId="0" applyFill="1" applyAlignment="1">
      <alignment vertical="center" wrapText="1"/>
    </xf>
    <xf numFmtId="0" fontId="0" fillId="7" borderId="3" xfId="0" applyFill="1" applyBorder="1" applyAlignment="1">
      <alignment vertical="center" wrapText="1"/>
    </xf>
    <xf numFmtId="0" fontId="0" fillId="7" borderId="4" xfId="0" applyFill="1" applyBorder="1" applyAlignment="1">
      <alignment vertical="center" wrapText="1"/>
    </xf>
    <xf numFmtId="0" fontId="0" fillId="7" borderId="5" xfId="0" applyFill="1" applyBorder="1" applyAlignment="1">
      <alignment vertical="center" wrapText="1"/>
    </xf>
    <xf numFmtId="0" fontId="0" fillId="7" borderId="6" xfId="0" applyFill="1" applyBorder="1" applyAlignment="1">
      <alignment vertical="center" wrapText="1"/>
    </xf>
    <xf numFmtId="0" fontId="0" fillId="7" borderId="2" xfId="0" applyFill="1" applyBorder="1" applyAlignment="1">
      <alignment vertical="center" wrapText="1"/>
    </xf>
    <xf numFmtId="0" fontId="0" fillId="8" borderId="4" xfId="0" applyFill="1" applyBorder="1" applyAlignment="1">
      <alignment vertical="center" wrapText="1"/>
    </xf>
    <xf numFmtId="0" fontId="0" fillId="8" borderId="5" xfId="0" applyFill="1" applyBorder="1" applyAlignment="1">
      <alignment vertical="center" wrapText="1"/>
    </xf>
    <xf numFmtId="0" fontId="0" fillId="8" borderId="3" xfId="0" applyFill="1" applyBorder="1" applyAlignment="1">
      <alignment vertical="center" wrapText="1"/>
    </xf>
    <xf numFmtId="0" fontId="0" fillId="8" borderId="0" xfId="0" applyFill="1" applyAlignment="1">
      <alignment vertical="center" wrapText="1"/>
    </xf>
    <xf numFmtId="0" fontId="0" fillId="8" borderId="6" xfId="0" applyFill="1" applyBorder="1" applyAlignment="1">
      <alignment vertical="center" wrapText="1"/>
    </xf>
    <xf numFmtId="0" fontId="0" fillId="8" borderId="2" xfId="0" applyFill="1" applyBorder="1" applyAlignment="1">
      <alignment vertical="center" wrapText="1"/>
    </xf>
    <xf numFmtId="0" fontId="0" fillId="9" borderId="1" xfId="0" applyFill="1" applyBorder="1" applyAlignment="1">
      <alignment vertical="center" wrapText="1"/>
    </xf>
    <xf numFmtId="0" fontId="0" fillId="9" borderId="9" xfId="0" applyFill="1" applyBorder="1" applyAlignment="1">
      <alignment vertical="center" wrapText="1"/>
    </xf>
    <xf numFmtId="0" fontId="0" fillId="9" borderId="4" xfId="0" applyFill="1" applyBorder="1" applyAlignment="1">
      <alignment vertical="center" wrapText="1"/>
    </xf>
    <xf numFmtId="0" fontId="0" fillId="9" borderId="5" xfId="0" applyFill="1" applyBorder="1" applyAlignment="1">
      <alignment vertical="center" wrapText="1"/>
    </xf>
    <xf numFmtId="0" fontId="0" fillId="9" borderId="0" xfId="0" applyFill="1" applyAlignment="1">
      <alignment vertical="center" wrapText="1"/>
    </xf>
    <xf numFmtId="0" fontId="0" fillId="9" borderId="3" xfId="0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7" borderId="11" xfId="0" applyFill="1" applyBorder="1" applyAlignment="1">
      <alignment horizontal="center" vertical="center" wrapText="1"/>
    </xf>
    <xf numFmtId="0" fontId="0" fillId="8" borderId="10" xfId="0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0" fillId="8" borderId="11" xfId="0" applyFill="1" applyBorder="1" applyAlignment="1">
      <alignment horizontal="center" vertical="center" wrapText="1"/>
    </xf>
    <xf numFmtId="0" fontId="0" fillId="9" borderId="12" xfId="0" applyFill="1" applyBorder="1" applyAlignment="1">
      <alignment horizontal="center" vertical="center" wrapText="1"/>
    </xf>
    <xf numFmtId="0" fontId="0" fillId="9" borderId="10" xfId="0" applyFill="1" applyBorder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 wrapText="1"/>
    </xf>
    <xf numFmtId="0" fontId="1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</cellXfs>
  <cellStyles count="1">
    <cellStyle name="Normal" xfId="0" builtinId="0"/>
  </cellStyles>
  <dxfs count="52">
    <dxf>
      <fill>
        <patternFill patternType="solid">
          <bgColor rgb="FFF2F2F2"/>
        </patternFill>
      </fill>
    </dxf>
    <dxf>
      <fill>
        <patternFill patternType="solid">
          <bgColor rgb="FFF4CCCC"/>
        </patternFill>
      </fill>
    </dxf>
    <dxf>
      <fill>
        <patternFill patternType="solid">
          <bgColor rgb="FFFFF2CC"/>
        </patternFill>
      </fill>
    </dxf>
    <dxf>
      <fill>
        <patternFill patternType="solid">
          <bgColor rgb="FFD9EAD3"/>
        </patternFill>
      </fill>
    </dxf>
    <dxf>
      <font>
        <b/>
      </font>
      <fill>
        <patternFill patternType="solid">
          <bgColor rgb="FFF2F2F2"/>
        </patternFill>
      </fill>
    </dxf>
    <dxf>
      <font>
        <b/>
      </font>
      <fill>
        <patternFill patternType="solid">
          <bgColor rgb="FFF4CCCC"/>
        </patternFill>
      </fill>
    </dxf>
    <dxf>
      <font>
        <b/>
      </font>
      <fill>
        <patternFill patternType="solid">
          <bgColor rgb="FFFFF2CC"/>
        </patternFill>
      </fill>
    </dxf>
    <dxf>
      <font>
        <b/>
      </font>
      <fill>
        <patternFill patternType="solid">
          <bgColor rgb="FFD9EAD3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4CCCC"/>
        </patternFill>
      </fill>
    </dxf>
    <dxf>
      <fill>
        <patternFill patternType="solid">
          <bgColor rgb="FFFFF2CC"/>
        </patternFill>
      </fill>
    </dxf>
    <dxf>
      <fill>
        <patternFill patternType="solid">
          <bgColor rgb="FFD9EAD3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4CCCC"/>
        </patternFill>
      </fill>
    </dxf>
    <dxf>
      <fill>
        <patternFill patternType="solid">
          <bgColor rgb="FFFFF2CC"/>
        </patternFill>
      </fill>
    </dxf>
    <dxf>
      <fill>
        <patternFill patternType="solid">
          <bgColor rgb="FFD9EAD3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4CCCC"/>
        </patternFill>
      </fill>
    </dxf>
    <dxf>
      <fill>
        <patternFill patternType="solid">
          <bgColor rgb="FFFFF2CC"/>
        </patternFill>
      </fill>
    </dxf>
    <dxf>
      <fill>
        <patternFill patternType="solid">
          <bgColor rgb="FFD9EAD3"/>
        </patternFill>
      </fill>
    </dxf>
    <dxf>
      <font>
        <b/>
      </font>
      <fill>
        <patternFill patternType="solid">
          <bgColor rgb="FFF2F2F2"/>
        </patternFill>
      </fill>
    </dxf>
    <dxf>
      <font>
        <b/>
      </font>
      <fill>
        <patternFill patternType="solid">
          <bgColor rgb="FFF4CCCC"/>
        </patternFill>
      </fill>
    </dxf>
    <dxf>
      <font>
        <b/>
      </font>
      <fill>
        <patternFill patternType="solid">
          <bgColor rgb="FFFFF2CC"/>
        </patternFill>
      </fill>
    </dxf>
    <dxf>
      <font>
        <b/>
      </font>
      <fill>
        <patternFill patternType="solid">
          <bgColor rgb="FFD9EAD3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4CCCC"/>
        </patternFill>
      </fill>
    </dxf>
    <dxf>
      <fill>
        <patternFill patternType="solid">
          <bgColor rgb="FFFFF2CC"/>
        </patternFill>
      </fill>
    </dxf>
    <dxf>
      <fill>
        <patternFill patternType="solid">
          <bgColor rgb="FFD9EAD3"/>
        </patternFill>
      </fill>
    </dxf>
    <dxf>
      <font>
        <b/>
      </font>
      <fill>
        <patternFill patternType="solid">
          <bgColor rgb="FFF2F2F2"/>
        </patternFill>
      </fill>
    </dxf>
    <dxf>
      <font>
        <b/>
      </font>
      <fill>
        <patternFill patternType="solid">
          <bgColor rgb="FFF4CCCC"/>
        </patternFill>
      </fill>
    </dxf>
    <dxf>
      <font>
        <b/>
      </font>
      <fill>
        <patternFill patternType="solid">
          <bgColor rgb="FFFFF2CC"/>
        </patternFill>
      </fill>
    </dxf>
    <dxf>
      <font>
        <b/>
      </font>
      <fill>
        <patternFill patternType="solid">
          <bgColor rgb="FFD9EAD3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4CCCC"/>
        </patternFill>
      </fill>
    </dxf>
    <dxf>
      <fill>
        <patternFill patternType="solid">
          <bgColor rgb="FFFFF2CC"/>
        </patternFill>
      </fill>
    </dxf>
    <dxf>
      <fill>
        <patternFill patternType="solid">
          <bgColor rgb="FFD9EAD3"/>
        </patternFill>
      </fill>
    </dxf>
    <dxf>
      <font>
        <b/>
      </font>
      <fill>
        <patternFill patternType="solid">
          <bgColor rgb="FFF2F2F2"/>
        </patternFill>
      </fill>
    </dxf>
    <dxf>
      <font>
        <b/>
      </font>
      <fill>
        <patternFill patternType="solid">
          <bgColor rgb="FFF4CCCC"/>
        </patternFill>
      </fill>
    </dxf>
    <dxf>
      <font>
        <b/>
      </font>
      <fill>
        <patternFill patternType="solid">
          <bgColor rgb="FFFFF2CC"/>
        </patternFill>
      </fill>
    </dxf>
    <dxf>
      <font>
        <b/>
      </font>
      <fill>
        <patternFill patternType="solid">
          <bgColor rgb="FFD9EAD3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4CCCC"/>
        </patternFill>
      </fill>
    </dxf>
    <dxf>
      <fill>
        <patternFill patternType="solid">
          <bgColor rgb="FFFFF2CC"/>
        </patternFill>
      </fill>
    </dxf>
    <dxf>
      <fill>
        <patternFill patternType="solid">
          <bgColor rgb="FFD9EAD3"/>
        </patternFill>
      </fill>
    </dxf>
    <dxf>
      <font>
        <b/>
      </font>
      <fill>
        <patternFill patternType="solid">
          <bgColor rgb="FFF2F2F2"/>
        </patternFill>
      </fill>
    </dxf>
    <dxf>
      <font>
        <b/>
      </font>
      <fill>
        <patternFill patternType="solid">
          <bgColor rgb="FFF4CCCC"/>
        </patternFill>
      </fill>
    </dxf>
    <dxf>
      <font>
        <b/>
      </font>
      <fill>
        <patternFill patternType="solid">
          <bgColor rgb="FFFFF2CC"/>
        </patternFill>
      </fill>
    </dxf>
    <dxf>
      <font>
        <b/>
      </font>
      <fill>
        <patternFill patternType="solid">
          <bgColor rgb="FFD9EAD3"/>
        </patternFill>
      </fill>
    </dxf>
    <dxf>
      <font>
        <b/>
      </font>
      <fill>
        <patternFill patternType="solid">
          <bgColor rgb="FFF2F2F2"/>
        </patternFill>
      </fill>
    </dxf>
    <dxf>
      <font>
        <b/>
      </font>
      <fill>
        <patternFill patternType="solid">
          <bgColor rgb="FFF4CCCC"/>
        </patternFill>
      </fill>
    </dxf>
    <dxf>
      <font>
        <b/>
      </font>
      <fill>
        <patternFill patternType="solid">
          <bgColor rgb="FFFFF2CC"/>
        </patternFill>
      </fill>
    </dxf>
    <dxf>
      <font>
        <b/>
      </font>
      <fill>
        <patternFill patternType="solid">
          <bgColor rgb="FFD9EAD3"/>
        </patternFill>
      </fill>
    </dxf>
  </dxfs>
  <tableStyles count="0" defaultTableStyle="TableStyleMedium2" defaultPivotStyle="PivotStyleLight16"/>
  <colors>
    <mruColors>
      <color rgb="FFFFF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</sheetPr>
  <dimension ref="A1:B9"/>
  <sheetViews>
    <sheetView workbookViewId="0">
      <selection activeCell="B14" sqref="B14"/>
    </sheetView>
  </sheetViews>
  <sheetFormatPr defaultRowHeight="14"/>
  <cols>
    <col min="1" max="1" width="28" customWidth="1"/>
    <col min="2" max="2" width="95" customWidth="1"/>
  </cols>
  <sheetData>
    <row r="1" spans="1:2" ht="39" customHeight="1">
      <c r="A1" s="66" t="s">
        <v>0</v>
      </c>
      <c r="B1" s="66"/>
    </row>
    <row r="2" spans="1:2">
      <c r="A2" s="14"/>
      <c r="B2" s="14"/>
    </row>
    <row r="3" spans="1:2" ht="42">
      <c r="A3" s="15" t="s">
        <v>1</v>
      </c>
      <c r="B3" s="18" t="s">
        <v>2</v>
      </c>
    </row>
    <row r="4" spans="1:2" ht="65.150000000000006" customHeight="1">
      <c r="A4" s="15" t="s">
        <v>3</v>
      </c>
      <c r="B4" s="18" t="s">
        <v>140</v>
      </c>
    </row>
    <row r="5" spans="1:2" ht="49" customHeight="1">
      <c r="A5" s="15" t="s">
        <v>4</v>
      </c>
      <c r="B5" s="18" t="s">
        <v>5</v>
      </c>
    </row>
    <row r="6" spans="1:2" ht="40" customHeight="1">
      <c r="A6" s="15" t="s">
        <v>6</v>
      </c>
      <c r="B6" s="18" t="s">
        <v>7</v>
      </c>
    </row>
    <row r="7" spans="1:2" ht="40" customHeight="1">
      <c r="A7" s="15" t="s">
        <v>8</v>
      </c>
      <c r="B7" s="18" t="s">
        <v>9</v>
      </c>
    </row>
    <row r="8" spans="1:2" ht="35.5" customHeight="1">
      <c r="A8" s="15" t="s">
        <v>10</v>
      </c>
      <c r="B8" s="19" t="s">
        <v>11</v>
      </c>
    </row>
    <row r="9" spans="1:2">
      <c r="B9" s="17"/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A1:F20"/>
  <sheetViews>
    <sheetView workbookViewId="0">
      <selection activeCell="C17" sqref="C17"/>
    </sheetView>
  </sheetViews>
  <sheetFormatPr defaultRowHeight="14"/>
  <cols>
    <col min="1" max="1" width="20" customWidth="1"/>
    <col min="2" max="2" width="24" customWidth="1"/>
    <col min="3" max="5" width="18" customWidth="1"/>
    <col min="6" max="6" width="70" customWidth="1"/>
  </cols>
  <sheetData>
    <row r="1" spans="1:6" ht="18">
      <c r="A1" s="66" t="s">
        <v>0</v>
      </c>
      <c r="B1" s="66"/>
      <c r="C1" s="66"/>
      <c r="D1" s="66"/>
      <c r="E1" s="66"/>
      <c r="F1" s="66"/>
    </row>
    <row r="2" spans="1:6" ht="42.65" customHeight="1">
      <c r="A2" s="67" t="s">
        <v>12</v>
      </c>
      <c r="B2" s="67"/>
      <c r="C2" s="67"/>
      <c r="D2" s="67"/>
      <c r="E2" s="67"/>
      <c r="F2" s="67"/>
    </row>
    <row r="4" spans="1:6">
      <c r="A4" s="2" t="s">
        <v>13</v>
      </c>
    </row>
    <row r="5" spans="1:6">
      <c r="A5" s="2" t="s">
        <v>14</v>
      </c>
    </row>
    <row r="7" spans="1:6" ht="28">
      <c r="A7" s="3" t="s">
        <v>15</v>
      </c>
      <c r="B7" s="3" t="s">
        <v>16</v>
      </c>
      <c r="C7" s="3" t="s">
        <v>17</v>
      </c>
      <c r="D7" s="3" t="s">
        <v>18</v>
      </c>
      <c r="E7" s="3" t="s">
        <v>19</v>
      </c>
      <c r="F7" s="3" t="s">
        <v>20</v>
      </c>
    </row>
    <row r="8" spans="1:6">
      <c r="A8" t="s">
        <v>21</v>
      </c>
      <c r="B8" t="str">
        <f>L1a!$B$4</f>
        <v>Incomplete</v>
      </c>
      <c r="C8">
        <f>L1a!$B$5</f>
        <v>0</v>
      </c>
      <c r="D8">
        <f>L1a!$B$6</f>
        <v>0</v>
      </c>
      <c r="E8">
        <f>L1a!$B$7</f>
        <v>7</v>
      </c>
      <c r="F8" t="str">
        <f>L1a!$A$20</f>
        <v>No mandatory gaps identified.</v>
      </c>
    </row>
    <row r="9" spans="1:6">
      <c r="A9" t="s">
        <v>22</v>
      </c>
      <c r="B9" t="str">
        <f>L1b!$B$4</f>
        <v>Incomplete</v>
      </c>
      <c r="C9">
        <f>L1b!$B$5</f>
        <v>0</v>
      </c>
      <c r="D9">
        <f>L1b!$B$6</f>
        <v>0</v>
      </c>
      <c r="E9">
        <f>L1b!$B$7</f>
        <v>10</v>
      </c>
      <c r="F9" t="str">
        <f>L1b!$A$24</f>
        <v>No mandatory gaps identified.</v>
      </c>
    </row>
    <row r="10" spans="1:6">
      <c r="A10" t="s">
        <v>23</v>
      </c>
      <c r="B10" t="str">
        <f>L1c!$B$4</f>
        <v>Incomplete</v>
      </c>
      <c r="C10">
        <f>L1c!$B$5</f>
        <v>0</v>
      </c>
      <c r="D10">
        <f>L1c!$B$6</f>
        <v>0</v>
      </c>
      <c r="E10">
        <f>L1c!$B$7</f>
        <v>10</v>
      </c>
      <c r="F10" t="str">
        <f>L1c!$A$24</f>
        <v>No mandatory gaps identified.</v>
      </c>
    </row>
    <row r="11" spans="1:6">
      <c r="A11" t="s">
        <v>24</v>
      </c>
      <c r="B11" t="str">
        <f>L2a!$B$4</f>
        <v>Incomplete</v>
      </c>
      <c r="C11">
        <f>L2a!$B$5</f>
        <v>0</v>
      </c>
      <c r="D11">
        <f>L2a!$B$6</f>
        <v>0</v>
      </c>
      <c r="E11">
        <f>L2a!$B$7</f>
        <v>12</v>
      </c>
      <c r="F11" t="str">
        <f>L2a!$A$26</f>
        <v>No mandatory gaps identified.</v>
      </c>
    </row>
    <row r="12" spans="1:6">
      <c r="A12" t="s">
        <v>25</v>
      </c>
      <c r="B12" t="str">
        <f>L2b!$B$4</f>
        <v>Incomplete</v>
      </c>
      <c r="C12">
        <f>L2b!$B$5</f>
        <v>0</v>
      </c>
      <c r="D12">
        <f>L2b!$B$6</f>
        <v>0</v>
      </c>
      <c r="E12">
        <f>L2b!$B$7</f>
        <v>13</v>
      </c>
      <c r="F12" t="str">
        <f>L2b!$A$27</f>
        <v>No mandatory gaps identified.</v>
      </c>
    </row>
    <row r="15" spans="1:6">
      <c r="A15" s="27" t="s">
        <v>26</v>
      </c>
      <c r="B15" s="26"/>
    </row>
    <row r="16" spans="1:6" ht="42">
      <c r="A16" s="21" t="s">
        <v>27</v>
      </c>
      <c r="B16" s="22" t="s">
        <v>28</v>
      </c>
    </row>
    <row r="17" spans="1:2" ht="70">
      <c r="A17" s="21" t="s">
        <v>29</v>
      </c>
      <c r="B17" s="23" t="s">
        <v>30</v>
      </c>
    </row>
    <row r="18" spans="1:2" ht="42">
      <c r="A18" s="12" t="s">
        <v>31</v>
      </c>
      <c r="B18" s="24" t="s">
        <v>32</v>
      </c>
    </row>
    <row r="19" spans="1:2" ht="42">
      <c r="A19" s="20" t="s">
        <v>33</v>
      </c>
      <c r="B19" s="25" t="s">
        <v>34</v>
      </c>
    </row>
    <row r="20" spans="1:2">
      <c r="A20" s="17"/>
      <c r="B20" s="17"/>
    </row>
  </sheetData>
  <mergeCells count="2">
    <mergeCell ref="A1:F1"/>
    <mergeCell ref="A2:F2"/>
  </mergeCells>
  <conditionalFormatting sqref="B8:B12">
    <cfRule type="expression" dxfId="51" priority="1">
      <formula>B8="✅ Ready to Submit"</formula>
    </cfRule>
    <cfRule type="expression" dxfId="50" priority="2">
      <formula>B8="⚠️ Review Recommended"</formula>
    </cfRule>
    <cfRule type="expression" dxfId="49" priority="3">
      <formula>B8="❌ Not Yet Ready"</formula>
    </cfRule>
    <cfRule type="expression" dxfId="48" priority="4">
      <formula>B8="Incomplete"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E36"/>
  <sheetViews>
    <sheetView workbookViewId="0">
      <selection activeCell="A20" sqref="A20:E20"/>
    </sheetView>
  </sheetViews>
  <sheetFormatPr defaultRowHeight="14"/>
  <cols>
    <col min="1" max="1" width="21.5" customWidth="1"/>
    <col min="2" max="2" width="58" customWidth="1"/>
    <col min="3" max="3" width="12" customWidth="1"/>
    <col min="4" max="4" width="18" customWidth="1"/>
    <col min="5" max="5" width="45" customWidth="1"/>
  </cols>
  <sheetData>
    <row r="1" spans="1:5" ht="17.5" customHeight="1">
      <c r="A1" s="1" t="s">
        <v>35</v>
      </c>
      <c r="B1" s="1"/>
      <c r="C1" s="1"/>
      <c r="D1" s="1"/>
      <c r="E1" s="1"/>
    </row>
    <row r="3" spans="1:5">
      <c r="A3" s="4" t="s">
        <v>36</v>
      </c>
      <c r="B3" s="4"/>
    </row>
    <row r="4" spans="1:5">
      <c r="A4" s="5" t="s">
        <v>16</v>
      </c>
      <c r="B4" t="str">
        <f>IF(B7&gt;0,"Incomplete",IF(B5&gt;0,"❌ Not Yet Ready",IF(B6&gt;0,"⚠️ Review Recommended","✅ Ready to Submit")))</f>
        <v>Incomplete</v>
      </c>
    </row>
    <row r="5" spans="1:5">
      <c r="A5" s="5" t="s">
        <v>17</v>
      </c>
      <c r="B5">
        <f>COUNTIFS(C11:C17,"Yes",D11:D17,"No")</f>
        <v>0</v>
      </c>
    </row>
    <row r="6" spans="1:5">
      <c r="A6" s="5" t="s">
        <v>18</v>
      </c>
      <c r="B6">
        <f>COUNTIFS(C11:C17,"Yes",D11:D17,"Partially")</f>
        <v>0</v>
      </c>
    </row>
    <row r="7" spans="1:5" ht="28">
      <c r="A7" s="5" t="s">
        <v>37</v>
      </c>
      <c r="B7">
        <f>COUNTIFS(C11:C17,"Yes",D11:D17,"Select...")</f>
        <v>7</v>
      </c>
    </row>
    <row r="10" spans="1:5">
      <c r="A10" s="3" t="s">
        <v>38</v>
      </c>
      <c r="B10" s="3" t="s">
        <v>39</v>
      </c>
      <c r="C10" s="3" t="s">
        <v>40</v>
      </c>
      <c r="D10" s="3" t="s">
        <v>136</v>
      </c>
      <c r="E10" s="3" t="s">
        <v>42</v>
      </c>
    </row>
    <row r="11" spans="1:5">
      <c r="A11" s="8" t="s">
        <v>43</v>
      </c>
      <c r="B11" s="6" t="s">
        <v>44</v>
      </c>
      <c r="C11" s="9" t="s">
        <v>45</v>
      </c>
      <c r="D11" s="10" t="s">
        <v>70</v>
      </c>
      <c r="E11" s="6" t="str">
        <f t="shared" ref="E11:E17" si="0">IF(D11="","",IF(AND(C11="Yes",OR(D11="No",D11="Partially")),B11&amp;" - "&amp;D11,""))</f>
        <v/>
      </c>
    </row>
    <row r="12" spans="1:5">
      <c r="A12" s="8" t="s">
        <v>43</v>
      </c>
      <c r="B12" s="6" t="s">
        <v>46</v>
      </c>
      <c r="C12" s="9" t="s">
        <v>45</v>
      </c>
      <c r="D12" s="10" t="s">
        <v>70</v>
      </c>
      <c r="E12" s="6" t="str">
        <f t="shared" si="0"/>
        <v/>
      </c>
    </row>
    <row r="13" spans="1:5">
      <c r="A13" s="8" t="s">
        <v>43</v>
      </c>
      <c r="B13" s="6" t="s">
        <v>47</v>
      </c>
      <c r="C13" s="9" t="s">
        <v>45</v>
      </c>
      <c r="D13" s="10" t="s">
        <v>70</v>
      </c>
      <c r="E13" s="6" t="str">
        <f t="shared" si="0"/>
        <v/>
      </c>
    </row>
    <row r="14" spans="1:5">
      <c r="A14" s="8" t="s">
        <v>43</v>
      </c>
      <c r="B14" s="6" t="s">
        <v>48</v>
      </c>
      <c r="C14" s="9" t="s">
        <v>45</v>
      </c>
      <c r="D14" s="10" t="s">
        <v>70</v>
      </c>
      <c r="E14" s="6" t="str">
        <f t="shared" si="0"/>
        <v/>
      </c>
    </row>
    <row r="15" spans="1:5">
      <c r="A15" s="8" t="s">
        <v>43</v>
      </c>
      <c r="B15" s="6" t="s">
        <v>49</v>
      </c>
      <c r="C15" s="9" t="s">
        <v>45</v>
      </c>
      <c r="D15" s="10" t="s">
        <v>70</v>
      </c>
      <c r="E15" s="6" t="str">
        <f t="shared" si="0"/>
        <v/>
      </c>
    </row>
    <row r="16" spans="1:5">
      <c r="A16" s="8" t="s">
        <v>50</v>
      </c>
      <c r="B16" s="6" t="s">
        <v>51</v>
      </c>
      <c r="C16" s="9" t="s">
        <v>45</v>
      </c>
      <c r="D16" s="10" t="s">
        <v>70</v>
      </c>
      <c r="E16" s="6" t="str">
        <f t="shared" si="0"/>
        <v/>
      </c>
    </row>
    <row r="17" spans="1:5" ht="28">
      <c r="A17" s="8" t="s">
        <v>50</v>
      </c>
      <c r="B17" s="6" t="s">
        <v>52</v>
      </c>
      <c r="C17" s="9" t="s">
        <v>45</v>
      </c>
      <c r="D17" s="10" t="s">
        <v>70</v>
      </c>
      <c r="E17" s="6" t="str">
        <f t="shared" si="0"/>
        <v/>
      </c>
    </row>
    <row r="19" spans="1:5">
      <c r="A19" s="4" t="s">
        <v>53</v>
      </c>
      <c r="B19" s="4"/>
      <c r="C19" s="4"/>
      <c r="D19" s="4"/>
      <c r="E19" s="4"/>
    </row>
    <row r="20" spans="1:5" ht="42" customHeight="1">
      <c r="A20" s="65" t="str">
        <f>IFERROR(IF(_xlfn.TEXTJOIN(CHAR(10),TRUE,E11:E17)="","No mandatory gaps identified.",_xlfn.TEXTJOIN(CHAR(10),TRUE,E11:E17)),"No mandatory gaps identified.")</f>
        <v>No mandatory gaps identified.</v>
      </c>
      <c r="B20" s="65"/>
      <c r="C20" s="65"/>
      <c r="D20" s="65"/>
      <c r="E20" s="65"/>
    </row>
    <row r="32" spans="1:5">
      <c r="B32" s="7"/>
      <c r="C32" s="7"/>
      <c r="D32" s="7"/>
      <c r="E32" s="7"/>
    </row>
    <row r="33" spans="1:5">
      <c r="A33" s="7"/>
      <c r="B33" s="7"/>
      <c r="C33" s="7"/>
      <c r="D33" s="7"/>
      <c r="E33" s="7"/>
    </row>
    <row r="34" spans="1:5">
      <c r="A34" s="7"/>
      <c r="B34" s="7"/>
      <c r="C34" s="7"/>
      <c r="D34" s="7"/>
      <c r="E34" s="7"/>
    </row>
    <row r="35" spans="1:5">
      <c r="A35" s="7"/>
      <c r="B35" s="7"/>
      <c r="C35" s="7"/>
      <c r="D35" s="7"/>
      <c r="E35" s="7"/>
    </row>
    <row r="36" spans="1:5">
      <c r="A36" s="7"/>
      <c r="B36" s="7"/>
      <c r="C36" s="7"/>
      <c r="D36" s="7"/>
      <c r="E36" s="7"/>
    </row>
  </sheetData>
  <mergeCells count="1">
    <mergeCell ref="A20:E20"/>
  </mergeCells>
  <conditionalFormatting sqref="B4">
    <cfRule type="expression" dxfId="47" priority="1">
      <formula>B4="✅ Ready to Submit"</formula>
    </cfRule>
    <cfRule type="expression" dxfId="46" priority="2">
      <formula>B4="⚠️ Review Recommended"</formula>
    </cfRule>
    <cfRule type="expression" dxfId="45" priority="3">
      <formula>B4="❌ Not Yet Ready"</formula>
    </cfRule>
    <cfRule type="expression" dxfId="44" priority="4">
      <formula>B4="Incomplete"</formula>
    </cfRule>
  </conditionalFormatting>
  <conditionalFormatting sqref="D11:D17">
    <cfRule type="expression" dxfId="43" priority="5">
      <formula>D11="Yes"</formula>
    </cfRule>
    <cfRule type="expression" dxfId="42" priority="6">
      <formula>D11="Partially"</formula>
    </cfRule>
    <cfRule type="expression" dxfId="41" priority="7">
      <formula>D11="No"</formula>
    </cfRule>
    <cfRule type="expression" dxfId="40" priority="8">
      <formula>D11="N/A"</formula>
    </cfRule>
  </conditionalFormatting>
  <dataValidations count="1">
    <dataValidation type="list" sqref="D11:D17" xr:uid="{00000000-0002-0000-0200-000000000000}">
      <formula1>"Select...,Yes,Partially,No,N/A"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BC5"/>
  </sheetPr>
  <dimension ref="A1:E36"/>
  <sheetViews>
    <sheetView workbookViewId="0">
      <selection activeCell="D11" sqref="D11:D21"/>
    </sheetView>
  </sheetViews>
  <sheetFormatPr defaultRowHeight="14"/>
  <cols>
    <col min="1" max="1" width="20" customWidth="1"/>
    <col min="2" max="2" width="58" customWidth="1"/>
    <col min="3" max="3" width="12" customWidth="1"/>
    <col min="4" max="4" width="18" customWidth="1"/>
    <col min="5" max="5" width="45" customWidth="1"/>
  </cols>
  <sheetData>
    <row r="1" spans="1:5" ht="17.5" customHeight="1">
      <c r="A1" s="1" t="s">
        <v>54</v>
      </c>
      <c r="B1" s="1"/>
      <c r="C1" s="1"/>
      <c r="D1" s="1"/>
      <c r="E1" s="1"/>
    </row>
    <row r="3" spans="1:5" ht="64.5" customHeight="1">
      <c r="A3" s="4" t="s">
        <v>36</v>
      </c>
      <c r="B3" s="4"/>
      <c r="D3" s="68" t="s">
        <v>55</v>
      </c>
      <c r="E3" s="68"/>
    </row>
    <row r="4" spans="1:5">
      <c r="A4" s="5" t="s">
        <v>16</v>
      </c>
      <c r="B4" t="str">
        <f>IF(B7&gt;0,"Incomplete",IF(B5&gt;0,"❌ Not Yet Ready",IF(B6&gt;0,"⚠️ Review Recommended","✅ Ready to Submit")))</f>
        <v>Incomplete</v>
      </c>
      <c r="D4" s="13"/>
      <c r="E4" s="13"/>
    </row>
    <row r="5" spans="1:5">
      <c r="A5" s="5" t="s">
        <v>17</v>
      </c>
      <c r="B5">
        <f>COUNTIFS(C11:C21,"Yes",D11:D21,"No")</f>
        <v>0</v>
      </c>
      <c r="D5" s="13"/>
      <c r="E5" s="13"/>
    </row>
    <row r="6" spans="1:5">
      <c r="A6" s="5" t="s">
        <v>18</v>
      </c>
      <c r="B6">
        <f>COUNTIFS(C11:C21,"Yes",D11:D21,"Partially")</f>
        <v>0</v>
      </c>
      <c r="D6" s="13"/>
      <c r="E6" s="13"/>
    </row>
    <row r="7" spans="1:5" ht="28">
      <c r="A7" s="5" t="s">
        <v>37</v>
      </c>
      <c r="B7">
        <f>COUNTIFS(C11:C21,"Yes",D11:D21,"Select...")</f>
        <v>10</v>
      </c>
      <c r="D7" s="13"/>
      <c r="E7" s="13"/>
    </row>
    <row r="10" spans="1:5">
      <c r="A10" s="3" t="s">
        <v>38</v>
      </c>
      <c r="B10" s="3" t="s">
        <v>39</v>
      </c>
      <c r="C10" s="3" t="s">
        <v>40</v>
      </c>
      <c r="D10" s="3" t="s">
        <v>136</v>
      </c>
      <c r="E10" s="3" t="s">
        <v>42</v>
      </c>
    </row>
    <row r="11" spans="1:5">
      <c r="A11" s="8" t="s">
        <v>43</v>
      </c>
      <c r="B11" s="6" t="s">
        <v>56</v>
      </c>
      <c r="C11" s="9" t="s">
        <v>45</v>
      </c>
      <c r="D11" s="10" t="s">
        <v>70</v>
      </c>
      <c r="E11" s="6" t="str">
        <f t="shared" ref="E11:E21" si="0">IF(D11="","",IF(AND(C11="Yes",OR(D11="No",D11="Partially")),B11&amp;" - "&amp;D11,""))</f>
        <v/>
      </c>
    </row>
    <row r="12" spans="1:5">
      <c r="A12" s="8" t="s">
        <v>43</v>
      </c>
      <c r="B12" s="6" t="s">
        <v>57</v>
      </c>
      <c r="C12" s="9" t="s">
        <v>45</v>
      </c>
      <c r="D12" s="10" t="s">
        <v>70</v>
      </c>
      <c r="E12" s="6" t="str">
        <f t="shared" si="0"/>
        <v/>
      </c>
    </row>
    <row r="13" spans="1:5">
      <c r="A13" s="8" t="s">
        <v>43</v>
      </c>
      <c r="B13" s="6" t="s">
        <v>58</v>
      </c>
      <c r="C13" s="9" t="s">
        <v>45</v>
      </c>
      <c r="D13" s="10" t="s">
        <v>70</v>
      </c>
      <c r="E13" s="6" t="str">
        <f t="shared" si="0"/>
        <v/>
      </c>
    </row>
    <row r="14" spans="1:5">
      <c r="A14" s="8" t="s">
        <v>43</v>
      </c>
      <c r="B14" s="6" t="s">
        <v>59</v>
      </c>
      <c r="C14" s="9" t="s">
        <v>45</v>
      </c>
      <c r="D14" s="10" t="s">
        <v>70</v>
      </c>
      <c r="E14" s="6" t="str">
        <f t="shared" si="0"/>
        <v/>
      </c>
    </row>
    <row r="15" spans="1:5">
      <c r="A15" s="8" t="s">
        <v>43</v>
      </c>
      <c r="B15" s="6" t="s">
        <v>60</v>
      </c>
      <c r="C15" s="9" t="s">
        <v>45</v>
      </c>
      <c r="D15" s="10" t="s">
        <v>70</v>
      </c>
      <c r="E15" s="6" t="str">
        <f t="shared" si="0"/>
        <v/>
      </c>
    </row>
    <row r="16" spans="1:5">
      <c r="A16" s="8" t="s">
        <v>43</v>
      </c>
      <c r="B16" s="6" t="s">
        <v>61</v>
      </c>
      <c r="C16" s="9" t="s">
        <v>45</v>
      </c>
      <c r="D16" s="10" t="s">
        <v>70</v>
      </c>
      <c r="E16" s="6" t="str">
        <f t="shared" si="0"/>
        <v/>
      </c>
    </row>
    <row r="17" spans="1:5" ht="28">
      <c r="A17" s="8" t="s">
        <v>43</v>
      </c>
      <c r="B17" s="6" t="s">
        <v>137</v>
      </c>
      <c r="C17" s="9" t="s">
        <v>62</v>
      </c>
      <c r="D17" s="10" t="s">
        <v>70</v>
      </c>
      <c r="E17" s="6" t="str">
        <f t="shared" si="0"/>
        <v/>
      </c>
    </row>
    <row r="18" spans="1:5">
      <c r="A18" s="8" t="s">
        <v>50</v>
      </c>
      <c r="B18" s="6" t="s">
        <v>64</v>
      </c>
      <c r="C18" s="9" t="s">
        <v>45</v>
      </c>
      <c r="D18" s="10" t="s">
        <v>70</v>
      </c>
      <c r="E18" s="6" t="str">
        <f t="shared" si="0"/>
        <v/>
      </c>
    </row>
    <row r="19" spans="1:5">
      <c r="A19" s="8" t="s">
        <v>50</v>
      </c>
      <c r="B19" s="6" t="s">
        <v>65</v>
      </c>
      <c r="C19" s="9" t="s">
        <v>45</v>
      </c>
      <c r="D19" s="10" t="s">
        <v>70</v>
      </c>
      <c r="E19" s="6" t="str">
        <f t="shared" si="0"/>
        <v/>
      </c>
    </row>
    <row r="20" spans="1:5">
      <c r="A20" s="8" t="s">
        <v>50</v>
      </c>
      <c r="B20" s="6" t="s">
        <v>66</v>
      </c>
      <c r="C20" s="9" t="s">
        <v>45</v>
      </c>
      <c r="D20" s="10" t="s">
        <v>70</v>
      </c>
      <c r="E20" s="6" t="str">
        <f t="shared" si="0"/>
        <v/>
      </c>
    </row>
    <row r="21" spans="1:5">
      <c r="A21" s="8" t="s">
        <v>50</v>
      </c>
      <c r="B21" s="6" t="s">
        <v>67</v>
      </c>
      <c r="C21" s="9" t="s">
        <v>45</v>
      </c>
      <c r="D21" s="10" t="s">
        <v>70</v>
      </c>
      <c r="E21" s="6" t="str">
        <f t="shared" si="0"/>
        <v/>
      </c>
    </row>
    <row r="23" spans="1:5" ht="28">
      <c r="A23" s="4" t="s">
        <v>53</v>
      </c>
      <c r="B23" s="4"/>
      <c r="C23" s="4"/>
      <c r="D23" s="4"/>
      <c r="E23" s="4"/>
    </row>
    <row r="24" spans="1:5" ht="378" customHeight="1">
      <c r="A24" s="65" t="str">
        <f>IFERROR(_xlfn.SINGLE(IF(_xlfn.SINGLE(_xlfn.TEXTJOIN(CHAR(10),TRUE,E11:E21))="","No mandatory gaps identified.",_xlfn.TEXTJOIN(CHAR(10),TRUE,E11:E21))),"No mandatory gaps identified.")</f>
        <v>No mandatory gaps identified.</v>
      </c>
      <c r="B24" s="65"/>
      <c r="C24" s="65"/>
      <c r="D24" s="65"/>
      <c r="E24" s="65"/>
    </row>
    <row r="33" spans="1:5">
      <c r="A33" s="7"/>
      <c r="B33" s="7"/>
      <c r="C33" s="7"/>
      <c r="D33" s="7"/>
      <c r="E33" s="7"/>
    </row>
    <row r="34" spans="1:5">
      <c r="A34" s="7"/>
      <c r="B34" s="7"/>
      <c r="C34" s="7"/>
      <c r="D34" s="7"/>
      <c r="E34" s="7"/>
    </row>
    <row r="35" spans="1:5">
      <c r="A35" s="7"/>
      <c r="B35" s="7"/>
      <c r="C35" s="7"/>
      <c r="D35" s="7"/>
      <c r="E35" s="7"/>
    </row>
    <row r="36" spans="1:5">
      <c r="A36" s="7"/>
      <c r="B36" s="7"/>
      <c r="C36" s="7"/>
      <c r="D36" s="7"/>
      <c r="E36" s="7"/>
    </row>
  </sheetData>
  <mergeCells count="2">
    <mergeCell ref="D3:E3"/>
    <mergeCell ref="A24:E24"/>
  </mergeCells>
  <conditionalFormatting sqref="B4">
    <cfRule type="expression" dxfId="39" priority="1">
      <formula>B4="✅ Ready to Submit"</formula>
    </cfRule>
    <cfRule type="expression" dxfId="38" priority="2">
      <formula>B4="⚠️ Review Recommended"</formula>
    </cfRule>
    <cfRule type="expression" dxfId="37" priority="3">
      <formula>B4="❌ Not Yet Ready"</formula>
    </cfRule>
    <cfRule type="expression" dxfId="36" priority="4">
      <formula>B4="Incomplete"</formula>
    </cfRule>
  </conditionalFormatting>
  <conditionalFormatting sqref="D11:D21">
    <cfRule type="expression" dxfId="35" priority="5">
      <formula>D11="Yes"</formula>
    </cfRule>
    <cfRule type="expression" dxfId="34" priority="6">
      <formula>D11="Partially"</formula>
    </cfRule>
    <cfRule type="expression" dxfId="33" priority="7">
      <formula>D11="No"</formula>
    </cfRule>
    <cfRule type="expression" dxfId="32" priority="8">
      <formula>D11="N/A"</formula>
    </cfRule>
  </conditionalFormatting>
  <dataValidations count="1">
    <dataValidation type="list" sqref="D11:D21" xr:uid="{00000000-0002-0000-0300-000000000000}">
      <formula1>"Select...,Yes,Partially,No,N/A"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</sheetPr>
  <dimension ref="A1:E36"/>
  <sheetViews>
    <sheetView topLeftCell="A3" workbookViewId="0">
      <selection activeCell="J7" sqref="J7"/>
    </sheetView>
  </sheetViews>
  <sheetFormatPr defaultRowHeight="14"/>
  <cols>
    <col min="1" max="1" width="20" customWidth="1"/>
    <col min="2" max="2" width="58" customWidth="1"/>
    <col min="3" max="3" width="12" customWidth="1"/>
    <col min="4" max="4" width="18" customWidth="1"/>
    <col min="5" max="5" width="45" customWidth="1"/>
  </cols>
  <sheetData>
    <row r="1" spans="1:5" ht="17.5" customHeight="1">
      <c r="A1" s="1" t="s">
        <v>68</v>
      </c>
      <c r="B1" s="1"/>
      <c r="C1" s="1"/>
      <c r="D1" s="1"/>
      <c r="E1" s="1"/>
    </row>
    <row r="3" spans="1:5" ht="73" customHeight="1">
      <c r="A3" s="4" t="s">
        <v>36</v>
      </c>
      <c r="B3" s="4"/>
      <c r="D3" s="68" t="s">
        <v>55</v>
      </c>
      <c r="E3" s="68"/>
    </row>
    <row r="4" spans="1:5">
      <c r="A4" s="5" t="s">
        <v>16</v>
      </c>
      <c r="B4" t="str">
        <f>IF(B7&gt;0,"Incomplete",IF(B5&gt;0,"❌ Not Yet Ready",IF(B6&gt;0,"⚠️ Review Recommended","✅ Ready to Submit")))</f>
        <v>Incomplete</v>
      </c>
      <c r="D4" s="13"/>
      <c r="E4" s="13"/>
    </row>
    <row r="5" spans="1:5">
      <c r="A5" s="5" t="s">
        <v>17</v>
      </c>
      <c r="B5">
        <f>COUNTIFS(C11:C21,"Yes",D11:D21,"No")</f>
        <v>0</v>
      </c>
      <c r="D5" s="13"/>
      <c r="E5" s="13"/>
    </row>
    <row r="6" spans="1:5">
      <c r="A6" s="5" t="s">
        <v>18</v>
      </c>
      <c r="B6">
        <f>COUNTIFS(C11:C21,"Yes",D11:D21,"Partially")</f>
        <v>0</v>
      </c>
      <c r="D6" s="13"/>
      <c r="E6" s="13"/>
    </row>
    <row r="7" spans="1:5" ht="28">
      <c r="A7" s="5" t="s">
        <v>37</v>
      </c>
      <c r="B7">
        <f>COUNTIFS(C11:C21,"Yes",D11:D21,"Select...")</f>
        <v>10</v>
      </c>
      <c r="D7" s="13"/>
      <c r="E7" s="13"/>
    </row>
    <row r="10" spans="1:5">
      <c r="A10" s="3" t="s">
        <v>38</v>
      </c>
      <c r="B10" s="3" t="s">
        <v>39</v>
      </c>
      <c r="C10" s="3" t="s">
        <v>40</v>
      </c>
      <c r="D10" s="3" t="s">
        <v>136</v>
      </c>
      <c r="E10" s="3" t="s">
        <v>42</v>
      </c>
    </row>
    <row r="11" spans="1:5">
      <c r="A11" s="8" t="s">
        <v>43</v>
      </c>
      <c r="B11" s="6" t="s">
        <v>69</v>
      </c>
      <c r="C11" s="9" t="s">
        <v>45</v>
      </c>
      <c r="D11" s="10" t="s">
        <v>70</v>
      </c>
      <c r="E11" s="6" t="str">
        <f t="shared" ref="E11:E21" si="0">IF(D11="","",IF(AND(C11="Yes",OR(D11="No",D11="Partially")),B11&amp;" - "&amp;D11,""))</f>
        <v/>
      </c>
    </row>
    <row r="12" spans="1:5">
      <c r="A12" s="8" t="s">
        <v>43</v>
      </c>
      <c r="B12" s="6" t="s">
        <v>71</v>
      </c>
      <c r="C12" s="9" t="s">
        <v>45</v>
      </c>
      <c r="D12" s="10" t="s">
        <v>70</v>
      </c>
      <c r="E12" s="6" t="str">
        <f t="shared" si="0"/>
        <v/>
      </c>
    </row>
    <row r="13" spans="1:5">
      <c r="A13" s="8" t="s">
        <v>43</v>
      </c>
      <c r="B13" s="6" t="s">
        <v>72</v>
      </c>
      <c r="C13" s="9" t="s">
        <v>45</v>
      </c>
      <c r="D13" s="10" t="s">
        <v>70</v>
      </c>
      <c r="E13" s="6" t="str">
        <f t="shared" si="0"/>
        <v/>
      </c>
    </row>
    <row r="14" spans="1:5" ht="28">
      <c r="A14" s="8" t="s">
        <v>43</v>
      </c>
      <c r="B14" s="6" t="s">
        <v>138</v>
      </c>
      <c r="C14" s="9" t="s">
        <v>62</v>
      </c>
      <c r="D14" s="10" t="s">
        <v>70</v>
      </c>
      <c r="E14" s="6" t="str">
        <f t="shared" si="0"/>
        <v/>
      </c>
    </row>
    <row r="15" spans="1:5">
      <c r="A15" s="8" t="s">
        <v>43</v>
      </c>
      <c r="B15" s="6" t="s">
        <v>74</v>
      </c>
      <c r="C15" s="9" t="s">
        <v>45</v>
      </c>
      <c r="D15" s="10" t="s">
        <v>70</v>
      </c>
      <c r="E15" s="6" t="str">
        <f t="shared" si="0"/>
        <v/>
      </c>
    </row>
    <row r="16" spans="1:5">
      <c r="A16" s="8" t="s">
        <v>43</v>
      </c>
      <c r="B16" s="6" t="s">
        <v>75</v>
      </c>
      <c r="C16" s="9" t="s">
        <v>45</v>
      </c>
      <c r="D16" s="10" t="s">
        <v>70</v>
      </c>
      <c r="E16" s="6" t="str">
        <f t="shared" si="0"/>
        <v/>
      </c>
    </row>
    <row r="17" spans="1:5">
      <c r="A17" s="8" t="s">
        <v>43</v>
      </c>
      <c r="B17" s="6" t="s">
        <v>76</v>
      </c>
      <c r="C17" s="9" t="s">
        <v>45</v>
      </c>
      <c r="D17" s="10" t="s">
        <v>70</v>
      </c>
      <c r="E17" s="6" t="str">
        <f t="shared" si="0"/>
        <v/>
      </c>
    </row>
    <row r="18" spans="1:5">
      <c r="A18" s="8" t="s">
        <v>50</v>
      </c>
      <c r="B18" s="6" t="s">
        <v>64</v>
      </c>
      <c r="C18" s="9" t="s">
        <v>45</v>
      </c>
      <c r="D18" s="10" t="s">
        <v>70</v>
      </c>
      <c r="E18" s="6" t="str">
        <f t="shared" si="0"/>
        <v/>
      </c>
    </row>
    <row r="19" spans="1:5">
      <c r="A19" s="8" t="s">
        <v>50</v>
      </c>
      <c r="B19" s="6" t="s">
        <v>65</v>
      </c>
      <c r="C19" s="9" t="s">
        <v>45</v>
      </c>
      <c r="D19" s="10" t="s">
        <v>70</v>
      </c>
      <c r="E19" s="6" t="str">
        <f t="shared" si="0"/>
        <v/>
      </c>
    </row>
    <row r="20" spans="1:5">
      <c r="A20" s="8" t="s">
        <v>50</v>
      </c>
      <c r="B20" s="6" t="s">
        <v>66</v>
      </c>
      <c r="C20" s="9" t="s">
        <v>45</v>
      </c>
      <c r="D20" s="10" t="s">
        <v>70</v>
      </c>
      <c r="E20" s="6" t="str">
        <f t="shared" si="0"/>
        <v/>
      </c>
    </row>
    <row r="21" spans="1:5">
      <c r="A21" s="8" t="s">
        <v>50</v>
      </c>
      <c r="B21" s="6" t="s">
        <v>67</v>
      </c>
      <c r="C21" s="9" t="s">
        <v>45</v>
      </c>
      <c r="D21" s="10" t="s">
        <v>70</v>
      </c>
      <c r="E21" s="6" t="str">
        <f t="shared" si="0"/>
        <v/>
      </c>
    </row>
    <row r="23" spans="1:5" ht="28">
      <c r="A23" s="4" t="s">
        <v>53</v>
      </c>
      <c r="B23" s="4"/>
      <c r="C23" s="4"/>
      <c r="D23" s="4"/>
      <c r="E23" s="4"/>
    </row>
    <row r="24" spans="1:5" ht="113.15" customHeight="1">
      <c r="A24" s="65" t="str">
        <f>IFERROR(_xlfn.SINGLE(IF(_xlfn.SINGLE(_xlfn.TEXTJOIN(CHAR(10),TRUE,E11:E21))="","No mandatory gaps identified.",_xlfn.TEXTJOIN(CHAR(10),TRUE,E11:E21))),"No mandatory gaps identified.")</f>
        <v>No mandatory gaps identified.</v>
      </c>
      <c r="B24" s="65"/>
      <c r="C24" s="65"/>
      <c r="D24" s="65"/>
      <c r="E24" s="65"/>
    </row>
    <row r="33" spans="1:5">
      <c r="A33" s="7"/>
      <c r="B33" s="7"/>
      <c r="C33" s="7"/>
      <c r="D33" s="7"/>
      <c r="E33" s="7"/>
    </row>
    <row r="34" spans="1:5">
      <c r="A34" s="7"/>
      <c r="B34" s="7"/>
      <c r="C34" s="7"/>
      <c r="D34" s="7"/>
      <c r="E34" s="7"/>
    </row>
    <row r="35" spans="1:5">
      <c r="A35" s="7"/>
      <c r="B35" s="7"/>
      <c r="C35" s="7"/>
      <c r="D35" s="7"/>
      <c r="E35" s="7"/>
    </row>
    <row r="36" spans="1:5">
      <c r="A36" s="7"/>
      <c r="B36" s="7"/>
      <c r="C36" s="7"/>
      <c r="D36" s="7"/>
      <c r="E36" s="7"/>
    </row>
  </sheetData>
  <mergeCells count="2">
    <mergeCell ref="D3:E3"/>
    <mergeCell ref="A24:E24"/>
  </mergeCells>
  <conditionalFormatting sqref="B4">
    <cfRule type="expression" dxfId="31" priority="1">
      <formula>B4="✅ Ready to Submit"</formula>
    </cfRule>
    <cfRule type="expression" dxfId="30" priority="2">
      <formula>B4="⚠️ Review Recommended"</formula>
    </cfRule>
    <cfRule type="expression" dxfId="29" priority="3">
      <formula>B4="❌ Not Yet Ready"</formula>
    </cfRule>
    <cfRule type="expression" dxfId="28" priority="4">
      <formula>B4="Incomplete"</formula>
    </cfRule>
  </conditionalFormatting>
  <conditionalFormatting sqref="D11:D21">
    <cfRule type="expression" dxfId="27" priority="5">
      <formula>D11="Yes"</formula>
    </cfRule>
    <cfRule type="expression" dxfId="26" priority="6">
      <formula>D11="Partially"</formula>
    </cfRule>
    <cfRule type="expression" dxfId="25" priority="7">
      <formula>D11="No"</formula>
    </cfRule>
    <cfRule type="expression" dxfId="24" priority="8">
      <formula>D11="N/A"</formula>
    </cfRule>
  </conditionalFormatting>
  <dataValidations count="1">
    <dataValidation type="list" sqref="D11:D21" xr:uid="{00000000-0002-0000-0400-000000000000}">
      <formula1>"Select...,Yes,Partially,No,N/A"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1" tint="0.499984740745262"/>
  </sheetPr>
  <dimension ref="A1:E38"/>
  <sheetViews>
    <sheetView workbookViewId="0">
      <selection activeCell="A17" sqref="A17:A18"/>
    </sheetView>
  </sheetViews>
  <sheetFormatPr defaultRowHeight="14"/>
  <cols>
    <col min="1" max="1" width="20" customWidth="1"/>
    <col min="2" max="2" width="58" customWidth="1"/>
    <col min="3" max="3" width="12" customWidth="1"/>
    <col min="4" max="4" width="18" customWidth="1"/>
    <col min="5" max="5" width="45" customWidth="1"/>
  </cols>
  <sheetData>
    <row r="1" spans="1:5" ht="17.5" customHeight="1">
      <c r="A1" s="1" t="s">
        <v>77</v>
      </c>
      <c r="B1" s="1"/>
      <c r="C1" s="1"/>
      <c r="D1" s="1"/>
      <c r="E1" s="1"/>
    </row>
    <row r="3" spans="1:5" ht="87.65" customHeight="1">
      <c r="A3" s="4" t="s">
        <v>36</v>
      </c>
      <c r="B3" s="4"/>
      <c r="D3" s="68" t="s">
        <v>55</v>
      </c>
      <c r="E3" s="68"/>
    </row>
    <row r="4" spans="1:5">
      <c r="A4" s="5" t="s">
        <v>16</v>
      </c>
      <c r="B4" t="str">
        <f>IF(B7&gt;0,"Incomplete",IF(B5&gt;0,"❌ Not Yet Ready",IF(B6&gt;0,"⚠️ Review Recommended","✅ Ready to Submit")))</f>
        <v>Incomplete</v>
      </c>
      <c r="D4" s="13"/>
      <c r="E4" s="13"/>
    </row>
    <row r="5" spans="1:5">
      <c r="A5" s="5" t="s">
        <v>17</v>
      </c>
      <c r="B5">
        <f>COUNTIFS(C11:C23,"Yes",D11:D23,"No")</f>
        <v>0</v>
      </c>
      <c r="D5" s="13"/>
      <c r="E5" s="13"/>
    </row>
    <row r="6" spans="1:5">
      <c r="A6" s="5" t="s">
        <v>18</v>
      </c>
      <c r="B6">
        <f>COUNTIFS(C11:C23,"Yes",D11:D23,"Partially")</f>
        <v>0</v>
      </c>
      <c r="D6" s="13"/>
      <c r="E6" s="13"/>
    </row>
    <row r="7" spans="1:5" ht="28">
      <c r="A7" s="5" t="s">
        <v>37</v>
      </c>
      <c r="B7">
        <f>COUNTIFS(C11:C23,"Yes",D11:D23,"Select...")</f>
        <v>12</v>
      </c>
      <c r="D7" s="13"/>
      <c r="E7" s="13"/>
    </row>
    <row r="10" spans="1:5">
      <c r="A10" s="3" t="s">
        <v>38</v>
      </c>
      <c r="B10" s="3" t="s">
        <v>39</v>
      </c>
      <c r="C10" s="3" t="s">
        <v>40</v>
      </c>
      <c r="D10" s="3" t="s">
        <v>136</v>
      </c>
      <c r="E10" s="3" t="s">
        <v>42</v>
      </c>
    </row>
    <row r="11" spans="1:5">
      <c r="A11" s="8" t="s">
        <v>43</v>
      </c>
      <c r="B11" s="6" t="s">
        <v>78</v>
      </c>
      <c r="C11" s="9" t="s">
        <v>45</v>
      </c>
      <c r="D11" s="10" t="s">
        <v>70</v>
      </c>
      <c r="E11" s="6" t="str">
        <f t="shared" ref="E11:E23" si="0">IF(D11="","",IF(AND(C11="Yes",OR(D11="No",D11="Partially")),B11&amp;" - "&amp;D11,""))</f>
        <v/>
      </c>
    </row>
    <row r="12" spans="1:5" ht="28">
      <c r="A12" s="8" t="s">
        <v>43</v>
      </c>
      <c r="B12" s="6" t="s">
        <v>79</v>
      </c>
      <c r="C12" s="9" t="s">
        <v>45</v>
      </c>
      <c r="D12" s="10" t="s">
        <v>70</v>
      </c>
      <c r="E12" s="6" t="str">
        <f t="shared" si="0"/>
        <v/>
      </c>
    </row>
    <row r="13" spans="1:5">
      <c r="A13" s="8" t="s">
        <v>43</v>
      </c>
      <c r="B13" s="6" t="s">
        <v>80</v>
      </c>
      <c r="C13" s="9" t="s">
        <v>45</v>
      </c>
      <c r="D13" s="10" t="s">
        <v>70</v>
      </c>
      <c r="E13" s="6" t="str">
        <f t="shared" si="0"/>
        <v/>
      </c>
    </row>
    <row r="14" spans="1:5">
      <c r="A14" s="8" t="s">
        <v>43</v>
      </c>
      <c r="B14" s="6" t="s">
        <v>139</v>
      </c>
      <c r="C14" s="9" t="s">
        <v>62</v>
      </c>
      <c r="D14" s="10" t="s">
        <v>70</v>
      </c>
      <c r="E14" s="6" t="str">
        <f t="shared" si="0"/>
        <v/>
      </c>
    </row>
    <row r="15" spans="1:5" ht="28">
      <c r="A15" s="8" t="s">
        <v>43</v>
      </c>
      <c r="B15" s="6" t="s">
        <v>82</v>
      </c>
      <c r="C15" s="9" t="s">
        <v>45</v>
      </c>
      <c r="D15" s="10" t="s">
        <v>70</v>
      </c>
      <c r="E15" s="6" t="str">
        <f t="shared" si="0"/>
        <v/>
      </c>
    </row>
    <row r="16" spans="1:5">
      <c r="A16" s="8" t="s">
        <v>43</v>
      </c>
      <c r="B16" s="6" t="s">
        <v>83</v>
      </c>
      <c r="C16" s="9" t="s">
        <v>45</v>
      </c>
      <c r="D16" s="10" t="s">
        <v>70</v>
      </c>
      <c r="E16" s="6" t="str">
        <f t="shared" si="0"/>
        <v/>
      </c>
    </row>
    <row r="17" spans="1:5">
      <c r="A17" s="8" t="s">
        <v>43</v>
      </c>
      <c r="B17" s="6" t="s">
        <v>84</v>
      </c>
      <c r="C17" s="9" t="s">
        <v>45</v>
      </c>
      <c r="D17" s="10" t="s">
        <v>70</v>
      </c>
      <c r="E17" s="6" t="str">
        <f t="shared" si="0"/>
        <v/>
      </c>
    </row>
    <row r="18" spans="1:5">
      <c r="A18" s="8" t="s">
        <v>43</v>
      </c>
      <c r="B18" s="6" t="s">
        <v>141</v>
      </c>
      <c r="C18" s="9" t="s">
        <v>45</v>
      </c>
      <c r="D18" s="10" t="s">
        <v>70</v>
      </c>
      <c r="E18" s="6"/>
    </row>
    <row r="19" spans="1:5">
      <c r="A19" s="8" t="s">
        <v>143</v>
      </c>
      <c r="B19" s="6" t="s">
        <v>88</v>
      </c>
      <c r="C19" s="9" t="s">
        <v>45</v>
      </c>
      <c r="D19" s="10" t="s">
        <v>70</v>
      </c>
      <c r="E19" s="6" t="str">
        <f>IF(D19="","",IF(AND(C19="Yes",OR(D19="No",D19="Partially")),B19&amp;" - "&amp;D19,""))</f>
        <v/>
      </c>
    </row>
    <row r="20" spans="1:5">
      <c r="A20" s="8" t="s">
        <v>50</v>
      </c>
      <c r="B20" s="6" t="s">
        <v>64</v>
      </c>
      <c r="C20" s="9" t="s">
        <v>45</v>
      </c>
      <c r="D20" s="10" t="s">
        <v>70</v>
      </c>
      <c r="E20" s="6" t="str">
        <f t="shared" si="0"/>
        <v/>
      </c>
    </row>
    <row r="21" spans="1:5">
      <c r="A21" s="8" t="s">
        <v>50</v>
      </c>
      <c r="B21" s="6" t="s">
        <v>65</v>
      </c>
      <c r="C21" s="9" t="s">
        <v>45</v>
      </c>
      <c r="D21" s="10" t="s">
        <v>70</v>
      </c>
      <c r="E21" s="6" t="str">
        <f t="shared" si="0"/>
        <v/>
      </c>
    </row>
    <row r="22" spans="1:5">
      <c r="A22" s="8" t="s">
        <v>50</v>
      </c>
      <c r="B22" s="6" t="s">
        <v>66</v>
      </c>
      <c r="C22" s="9" t="s">
        <v>45</v>
      </c>
      <c r="D22" s="10" t="s">
        <v>70</v>
      </c>
      <c r="E22" s="6" t="str">
        <f t="shared" si="0"/>
        <v/>
      </c>
    </row>
    <row r="23" spans="1:5">
      <c r="A23" s="8" t="s">
        <v>50</v>
      </c>
      <c r="B23" s="6" t="s">
        <v>67</v>
      </c>
      <c r="C23" s="9" t="s">
        <v>45</v>
      </c>
      <c r="D23" s="10" t="s">
        <v>70</v>
      </c>
      <c r="E23" s="6" t="str">
        <f t="shared" si="0"/>
        <v/>
      </c>
    </row>
    <row r="25" spans="1:5" ht="28">
      <c r="A25" s="4" t="s">
        <v>53</v>
      </c>
      <c r="B25" s="4"/>
      <c r="C25" s="4"/>
      <c r="D25" s="4"/>
      <c r="E25" s="4"/>
    </row>
    <row r="26" spans="1:5" ht="409.5" customHeight="1">
      <c r="A26" s="65" t="str">
        <f>IFERROR(_xlfn.SINGLE(IF(_xlfn.SINGLE(_xlfn.TEXTJOIN(CHAR(10),TRUE,E11:E23))="","No mandatory gaps identified.",_xlfn.TEXTJOIN(CHAR(10),TRUE,E11:E23))),"No mandatory gaps identified.")</f>
        <v>No mandatory gaps identified.</v>
      </c>
      <c r="B26" s="65"/>
      <c r="C26" s="65"/>
      <c r="D26" s="65"/>
      <c r="E26" s="65"/>
    </row>
    <row r="35" spans="1:5">
      <c r="A35" s="7"/>
      <c r="B35" s="7"/>
      <c r="C35" s="7"/>
      <c r="D35" s="7"/>
      <c r="E35" s="7"/>
    </row>
    <row r="36" spans="1:5">
      <c r="A36" s="7"/>
      <c r="B36" s="7"/>
      <c r="C36" s="7"/>
      <c r="D36" s="7"/>
      <c r="E36" s="7"/>
    </row>
    <row r="37" spans="1:5">
      <c r="A37" s="7"/>
      <c r="B37" s="7"/>
      <c r="C37" s="7"/>
      <c r="D37" s="7"/>
      <c r="E37" s="7"/>
    </row>
    <row r="38" spans="1:5">
      <c r="A38" s="7"/>
      <c r="B38" s="7"/>
      <c r="C38" s="7"/>
      <c r="D38" s="7"/>
      <c r="E38" s="7"/>
    </row>
  </sheetData>
  <mergeCells count="2">
    <mergeCell ref="A26:E26"/>
    <mergeCell ref="D3:E3"/>
  </mergeCells>
  <conditionalFormatting sqref="B4">
    <cfRule type="expression" dxfId="23" priority="9">
      <formula>B4="✅ Ready to Submit"</formula>
    </cfRule>
    <cfRule type="expression" dxfId="22" priority="10">
      <formula>B4="⚠️ Review Recommended"</formula>
    </cfRule>
    <cfRule type="expression" dxfId="21" priority="11">
      <formula>B4="❌ Not Yet Ready"</formula>
    </cfRule>
    <cfRule type="expression" dxfId="20" priority="12">
      <formula>B4="Incomplete"</formula>
    </cfRule>
  </conditionalFormatting>
  <conditionalFormatting sqref="D11:D17 D20:D23">
    <cfRule type="expression" dxfId="19" priority="13">
      <formula>D11="Yes"</formula>
    </cfRule>
    <cfRule type="expression" dxfId="18" priority="14">
      <formula>D11="Partially"</formula>
    </cfRule>
    <cfRule type="expression" dxfId="17" priority="15">
      <formula>D11="No"</formula>
    </cfRule>
    <cfRule type="expression" dxfId="16" priority="16">
      <formula>D11="N/A"</formula>
    </cfRule>
  </conditionalFormatting>
  <conditionalFormatting sqref="D19">
    <cfRule type="expression" dxfId="15" priority="5">
      <formula>D19="Yes"</formula>
    </cfRule>
    <cfRule type="expression" dxfId="14" priority="6">
      <formula>D19="Partially"</formula>
    </cfRule>
    <cfRule type="expression" dxfId="13" priority="7">
      <formula>D19="No"</formula>
    </cfRule>
    <cfRule type="expression" dxfId="12" priority="8">
      <formula>D19="N/A"</formula>
    </cfRule>
  </conditionalFormatting>
  <conditionalFormatting sqref="D18">
    <cfRule type="expression" dxfId="11" priority="1">
      <formula>D18="Yes"</formula>
    </cfRule>
    <cfRule type="expression" dxfId="10" priority="2">
      <formula>D18="Partially"</formula>
    </cfRule>
    <cfRule type="expression" dxfId="9" priority="3">
      <formula>D18="No"</formula>
    </cfRule>
    <cfRule type="expression" dxfId="8" priority="4">
      <formula>D18="N/A"</formula>
    </cfRule>
  </conditionalFormatting>
  <dataValidations count="1">
    <dataValidation type="list" sqref="D11:D23" xr:uid="{00000000-0002-0000-0500-000000000000}">
      <formula1>"Select...,Yes,Partially,No,N/A"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1" tint="4.9989318521683403E-2"/>
  </sheetPr>
  <dimension ref="A1:E37"/>
  <sheetViews>
    <sheetView tabSelected="1" topLeftCell="A4" workbookViewId="0">
      <selection activeCell="A19" sqref="A19"/>
    </sheetView>
  </sheetViews>
  <sheetFormatPr defaultRowHeight="14"/>
  <cols>
    <col min="1" max="1" width="20" customWidth="1"/>
    <col min="2" max="2" width="58" customWidth="1"/>
    <col min="3" max="3" width="12" customWidth="1"/>
    <col min="4" max="4" width="18" customWidth="1"/>
    <col min="5" max="5" width="45" customWidth="1"/>
  </cols>
  <sheetData>
    <row r="1" spans="1:5" ht="17.5" customHeight="1">
      <c r="A1" s="1" t="s">
        <v>85</v>
      </c>
      <c r="B1" s="1"/>
      <c r="C1" s="1"/>
      <c r="D1" s="1"/>
      <c r="E1" s="1"/>
    </row>
    <row r="3" spans="1:5" ht="88" customHeight="1">
      <c r="A3" s="4" t="s">
        <v>36</v>
      </c>
      <c r="B3" s="4"/>
      <c r="D3" s="68" t="s">
        <v>55</v>
      </c>
      <c r="E3" s="68"/>
    </row>
    <row r="4" spans="1:5">
      <c r="A4" s="5" t="s">
        <v>16</v>
      </c>
      <c r="B4" t="str">
        <f>IF(B7&gt;0,"Incomplete",IF(B5&gt;0,"❌ Not Yet Ready",IF(B6&gt;0,"⚠️ Review Recommended","✅ Ready to Submit")))</f>
        <v>Incomplete</v>
      </c>
      <c r="D4" s="13"/>
      <c r="E4" s="13"/>
    </row>
    <row r="5" spans="1:5">
      <c r="A5" s="5" t="s">
        <v>17</v>
      </c>
      <c r="B5">
        <f>COUNTIFS(C11:C24,"Yes",D11:D24,"No")</f>
        <v>0</v>
      </c>
      <c r="D5" s="13"/>
      <c r="E5" s="13"/>
    </row>
    <row r="6" spans="1:5">
      <c r="A6" s="5" t="s">
        <v>18</v>
      </c>
      <c r="B6">
        <f>COUNTIFS(C11:C24,"Yes",D11:D24,"Partially")</f>
        <v>0</v>
      </c>
      <c r="D6" s="13"/>
      <c r="E6" s="13"/>
    </row>
    <row r="7" spans="1:5" ht="28">
      <c r="A7" s="5" t="s">
        <v>37</v>
      </c>
      <c r="B7">
        <f>COUNTIFS(C11:C24,"Yes",D11:D24,"Select...")</f>
        <v>13</v>
      </c>
      <c r="D7" s="13"/>
      <c r="E7" s="13"/>
    </row>
    <row r="10" spans="1:5">
      <c r="A10" s="3" t="s">
        <v>38</v>
      </c>
      <c r="B10" s="3" t="s">
        <v>39</v>
      </c>
      <c r="C10" s="3" t="s">
        <v>40</v>
      </c>
      <c r="D10" s="3" t="s">
        <v>136</v>
      </c>
      <c r="E10" s="3" t="s">
        <v>42</v>
      </c>
    </row>
    <row r="11" spans="1:5">
      <c r="A11" s="8" t="s">
        <v>43</v>
      </c>
      <c r="B11" s="6" t="s">
        <v>78</v>
      </c>
      <c r="C11" s="9" t="s">
        <v>45</v>
      </c>
      <c r="D11" s="10" t="s">
        <v>70</v>
      </c>
      <c r="E11" s="6" t="str">
        <f t="shared" ref="E11:E24" si="0">IF(D11="","",IF(AND(C11="Yes",OR(D11="No",D11="Partially")),B11&amp;" - "&amp;D11,""))</f>
        <v/>
      </c>
    </row>
    <row r="12" spans="1:5" ht="28">
      <c r="A12" s="8" t="s">
        <v>43</v>
      </c>
      <c r="B12" s="6" t="s">
        <v>79</v>
      </c>
      <c r="C12" s="9" t="s">
        <v>45</v>
      </c>
      <c r="D12" s="10" t="s">
        <v>70</v>
      </c>
      <c r="E12" s="6" t="str">
        <f t="shared" si="0"/>
        <v/>
      </c>
    </row>
    <row r="13" spans="1:5">
      <c r="A13" s="8" t="s">
        <v>43</v>
      </c>
      <c r="B13" s="6" t="s">
        <v>80</v>
      </c>
      <c r="C13" s="9" t="s">
        <v>45</v>
      </c>
      <c r="D13" s="10" t="s">
        <v>70</v>
      </c>
      <c r="E13" s="6" t="str">
        <f t="shared" si="0"/>
        <v/>
      </c>
    </row>
    <row r="14" spans="1:5">
      <c r="A14" s="8" t="s">
        <v>43</v>
      </c>
      <c r="B14" s="6" t="s">
        <v>139</v>
      </c>
      <c r="C14" s="9" t="s">
        <v>62</v>
      </c>
      <c r="D14" s="10" t="s">
        <v>70</v>
      </c>
      <c r="E14" s="6" t="str">
        <f t="shared" si="0"/>
        <v/>
      </c>
    </row>
    <row r="15" spans="1:5" ht="28">
      <c r="A15" s="8" t="s">
        <v>43</v>
      </c>
      <c r="B15" s="6" t="s">
        <v>82</v>
      </c>
      <c r="C15" s="9" t="s">
        <v>45</v>
      </c>
      <c r="D15" s="10" t="s">
        <v>70</v>
      </c>
      <c r="E15" s="6" t="str">
        <f t="shared" si="0"/>
        <v/>
      </c>
    </row>
    <row r="16" spans="1:5">
      <c r="A16" s="8" t="s">
        <v>43</v>
      </c>
      <c r="B16" s="6" t="s">
        <v>83</v>
      </c>
      <c r="C16" s="9" t="s">
        <v>45</v>
      </c>
      <c r="D16" s="10" t="s">
        <v>70</v>
      </c>
      <c r="E16" s="6" t="str">
        <f t="shared" si="0"/>
        <v/>
      </c>
    </row>
    <row r="17" spans="1:5">
      <c r="A17" s="8" t="s">
        <v>43</v>
      </c>
      <c r="B17" s="6" t="s">
        <v>84</v>
      </c>
      <c r="C17" s="9" t="s">
        <v>45</v>
      </c>
      <c r="D17" s="10" t="s">
        <v>70</v>
      </c>
      <c r="E17" s="6" t="str">
        <f t="shared" si="0"/>
        <v/>
      </c>
    </row>
    <row r="18" spans="1:5">
      <c r="A18" s="8" t="s">
        <v>43</v>
      </c>
      <c r="B18" s="6" t="s">
        <v>141</v>
      </c>
      <c r="C18" s="9" t="s">
        <v>45</v>
      </c>
      <c r="D18" s="10" t="s">
        <v>70</v>
      </c>
      <c r="E18" s="6"/>
    </row>
    <row r="19" spans="1:5">
      <c r="A19" s="8" t="s">
        <v>143</v>
      </c>
      <c r="B19" s="6" t="s">
        <v>88</v>
      </c>
      <c r="C19" s="9" t="s">
        <v>45</v>
      </c>
      <c r="D19" s="10" t="s">
        <v>70</v>
      </c>
      <c r="E19" s="6" t="str">
        <f>IF(D19="","",IF(AND(C19="Yes",OR(D19="No",D19="Partially")),B19&amp;" - "&amp;D19,""))</f>
        <v/>
      </c>
    </row>
    <row r="20" spans="1:5" ht="28">
      <c r="A20" s="8" t="s">
        <v>86</v>
      </c>
      <c r="B20" s="6" t="s">
        <v>87</v>
      </c>
      <c r="C20" s="9" t="s">
        <v>45</v>
      </c>
      <c r="D20" s="10" t="s">
        <v>70</v>
      </c>
      <c r="E20" s="6" t="str">
        <f t="shared" si="0"/>
        <v/>
      </c>
    </row>
    <row r="21" spans="1:5">
      <c r="A21" s="8" t="s">
        <v>50</v>
      </c>
      <c r="B21" s="6" t="s">
        <v>64</v>
      </c>
      <c r="C21" s="9" t="s">
        <v>45</v>
      </c>
      <c r="D21" s="10" t="s">
        <v>70</v>
      </c>
      <c r="E21" s="6" t="str">
        <f t="shared" si="0"/>
        <v/>
      </c>
    </row>
    <row r="22" spans="1:5">
      <c r="A22" s="8" t="s">
        <v>50</v>
      </c>
      <c r="B22" s="6" t="s">
        <v>65</v>
      </c>
      <c r="C22" s="9" t="s">
        <v>45</v>
      </c>
      <c r="D22" s="10" t="s">
        <v>70</v>
      </c>
      <c r="E22" s="6" t="str">
        <f t="shared" si="0"/>
        <v/>
      </c>
    </row>
    <row r="23" spans="1:5">
      <c r="A23" s="8" t="s">
        <v>50</v>
      </c>
      <c r="B23" s="6" t="s">
        <v>66</v>
      </c>
      <c r="C23" s="9" t="s">
        <v>45</v>
      </c>
      <c r="D23" s="10" t="s">
        <v>70</v>
      </c>
      <c r="E23" s="6" t="str">
        <f t="shared" si="0"/>
        <v/>
      </c>
    </row>
    <row r="24" spans="1:5">
      <c r="A24" s="8" t="s">
        <v>50</v>
      </c>
      <c r="B24" s="6" t="s">
        <v>67</v>
      </c>
      <c r="C24" s="9" t="s">
        <v>45</v>
      </c>
      <c r="D24" s="10" t="s">
        <v>70</v>
      </c>
      <c r="E24" s="6" t="str">
        <f t="shared" si="0"/>
        <v/>
      </c>
    </row>
    <row r="26" spans="1:5" ht="28">
      <c r="A26" s="4" t="s">
        <v>53</v>
      </c>
      <c r="B26" s="4"/>
      <c r="C26" s="4"/>
      <c r="D26" s="4"/>
      <c r="E26" s="4"/>
    </row>
    <row r="27" spans="1:5" ht="409.5" customHeight="1">
      <c r="A27" s="65" t="str">
        <f>IFERROR(_xlfn.SINGLE(IF(_xlfn.SINGLE(_xlfn.TEXTJOIN(CHAR(10),TRUE,E11:E24))="","No mandatory gaps identified.",_xlfn.TEXTJOIN(CHAR(10),TRUE,E11:E24))),"No mandatory gaps identified.")</f>
        <v>No mandatory gaps identified.</v>
      </c>
      <c r="B27" s="65"/>
      <c r="C27" s="65"/>
      <c r="D27" s="65"/>
      <c r="E27" s="65"/>
    </row>
    <row r="34" spans="1:5">
      <c r="A34" s="7"/>
      <c r="B34" s="7"/>
      <c r="C34" s="7"/>
      <c r="D34" s="7"/>
      <c r="E34" s="7"/>
    </row>
    <row r="35" spans="1:5">
      <c r="A35" s="7"/>
      <c r="B35" s="7"/>
      <c r="C35" s="7"/>
      <c r="D35" s="7"/>
      <c r="E35" s="7"/>
    </row>
    <row r="36" spans="1:5">
      <c r="A36" s="7"/>
      <c r="B36" s="7"/>
      <c r="C36" s="7"/>
      <c r="D36" s="7"/>
      <c r="E36" s="7"/>
    </row>
    <row r="37" spans="1:5">
      <c r="A37" s="7"/>
      <c r="B37" s="7"/>
      <c r="C37" s="7"/>
      <c r="D37" s="7"/>
      <c r="E37" s="7"/>
    </row>
  </sheetData>
  <mergeCells count="2">
    <mergeCell ref="A27:E27"/>
    <mergeCell ref="D3:E3"/>
  </mergeCells>
  <conditionalFormatting sqref="B4">
    <cfRule type="expression" dxfId="7" priority="1">
      <formula>B4="✅ Ready to Submit"</formula>
    </cfRule>
    <cfRule type="expression" dxfId="6" priority="2">
      <formula>B4="⚠️ Review Recommended"</formula>
    </cfRule>
    <cfRule type="expression" dxfId="5" priority="3">
      <formula>B4="❌ Not Yet Ready"</formula>
    </cfRule>
    <cfRule type="expression" dxfId="4" priority="4">
      <formula>B4="Incomplete"</formula>
    </cfRule>
  </conditionalFormatting>
  <conditionalFormatting sqref="D11:D24">
    <cfRule type="expression" dxfId="3" priority="5">
      <formula>D11="Yes"</formula>
    </cfRule>
    <cfRule type="expression" dxfId="2" priority="6">
      <formula>D11="Partially"</formula>
    </cfRule>
    <cfRule type="expression" dxfId="1" priority="7">
      <formula>D11="No"</formula>
    </cfRule>
    <cfRule type="expression" dxfId="0" priority="8">
      <formula>D11="N/A"</formula>
    </cfRule>
  </conditionalFormatting>
  <dataValidations count="1">
    <dataValidation type="list" sqref="D11:D24" xr:uid="{00000000-0002-0000-0600-000000000000}">
      <formula1>"Select...,Yes,Partially,No,N/A"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/>
  </sheetPr>
  <dimension ref="A1:D31"/>
  <sheetViews>
    <sheetView topLeftCell="A21" workbookViewId="0">
      <selection activeCell="B31" sqref="B31"/>
    </sheetView>
  </sheetViews>
  <sheetFormatPr defaultRowHeight="14"/>
  <cols>
    <col min="1" max="1" width="12" style="64" customWidth="1"/>
    <col min="2" max="2" width="34" customWidth="1"/>
    <col min="3" max="3" width="92" customWidth="1"/>
    <col min="4" max="4" width="30" customWidth="1"/>
  </cols>
  <sheetData>
    <row r="1" spans="1:4" ht="18">
      <c r="A1" s="66" t="s">
        <v>89</v>
      </c>
      <c r="B1" s="66"/>
      <c r="C1" s="66"/>
      <c r="D1" s="66"/>
    </row>
    <row r="2" spans="1:4" ht="28" customHeight="1">
      <c r="A2" s="69" t="s">
        <v>90</v>
      </c>
      <c r="B2" s="69"/>
      <c r="C2" s="69"/>
      <c r="D2" s="69"/>
    </row>
    <row r="4" spans="1:4">
      <c r="A4" s="3" t="s">
        <v>15</v>
      </c>
      <c r="B4" s="3" t="s">
        <v>91</v>
      </c>
      <c r="C4" s="3" t="s">
        <v>92</v>
      </c>
      <c r="D4" s="3" t="s">
        <v>41</v>
      </c>
    </row>
    <row r="5" spans="1:4" ht="35.5" customHeight="1">
      <c r="A5" s="50" t="s">
        <v>21</v>
      </c>
      <c r="B5" s="28" t="s">
        <v>93</v>
      </c>
      <c r="C5" s="28" t="s">
        <v>94</v>
      </c>
      <c r="D5" s="29"/>
    </row>
    <row r="6" spans="1:4" ht="35.5" customHeight="1">
      <c r="A6" s="51" t="s">
        <v>21</v>
      </c>
      <c r="B6" s="16" t="s">
        <v>95</v>
      </c>
      <c r="C6" s="16" t="s">
        <v>96</v>
      </c>
      <c r="D6" s="30"/>
    </row>
    <row r="7" spans="1:4" ht="35.5" customHeight="1">
      <c r="A7" s="52" t="s">
        <v>21</v>
      </c>
      <c r="B7" s="16" t="s">
        <v>47</v>
      </c>
      <c r="C7" s="16" t="s">
        <v>97</v>
      </c>
      <c r="D7" s="30"/>
    </row>
    <row r="8" spans="1:4" ht="35.5" customHeight="1">
      <c r="A8" s="53" t="s">
        <v>21</v>
      </c>
      <c r="B8" s="11" t="s">
        <v>98</v>
      </c>
      <c r="C8" s="11" t="s">
        <v>99</v>
      </c>
      <c r="D8" s="31"/>
    </row>
    <row r="9" spans="1:4" ht="35.5" customHeight="1">
      <c r="A9" s="51" t="s">
        <v>21</v>
      </c>
      <c r="B9" s="16" t="s">
        <v>100</v>
      </c>
      <c r="C9" s="16" t="s">
        <v>101</v>
      </c>
      <c r="D9" s="30"/>
    </row>
    <row r="10" spans="1:4" ht="35.5" customHeight="1">
      <c r="A10" s="54" t="s">
        <v>22</v>
      </c>
      <c r="B10" s="32" t="s">
        <v>102</v>
      </c>
      <c r="C10" s="32" t="s">
        <v>103</v>
      </c>
      <c r="D10" s="33"/>
    </row>
    <row r="11" spans="1:4" ht="35.5" customHeight="1">
      <c r="A11" s="55" t="s">
        <v>22</v>
      </c>
      <c r="B11" s="34" t="s">
        <v>57</v>
      </c>
      <c r="C11" s="34" t="s">
        <v>104</v>
      </c>
      <c r="D11" s="35"/>
    </row>
    <row r="12" spans="1:4" ht="35.5" customHeight="1">
      <c r="A12" s="54" t="s">
        <v>22</v>
      </c>
      <c r="B12" s="32" t="s">
        <v>58</v>
      </c>
      <c r="C12" s="32" t="s">
        <v>105</v>
      </c>
      <c r="D12" s="33"/>
    </row>
    <row r="13" spans="1:4" ht="35.5" customHeight="1">
      <c r="A13" s="56" t="s">
        <v>22</v>
      </c>
      <c r="B13" s="36" t="s">
        <v>59</v>
      </c>
      <c r="C13" s="36" t="s">
        <v>106</v>
      </c>
      <c r="D13" s="37"/>
    </row>
    <row r="14" spans="1:4" ht="35.5" customHeight="1">
      <c r="A14" s="55" t="s">
        <v>22</v>
      </c>
      <c r="B14" s="34" t="s">
        <v>107</v>
      </c>
      <c r="C14" s="34" t="s">
        <v>108</v>
      </c>
      <c r="D14" s="35"/>
    </row>
    <row r="15" spans="1:4" ht="35.5" customHeight="1">
      <c r="A15" s="55" t="s">
        <v>22</v>
      </c>
      <c r="B15" s="34" t="s">
        <v>109</v>
      </c>
      <c r="C15" s="34" t="s">
        <v>110</v>
      </c>
      <c r="D15" s="35"/>
    </row>
    <row r="16" spans="1:4" ht="35.5" customHeight="1">
      <c r="A16" s="54" t="s">
        <v>22</v>
      </c>
      <c r="B16" s="32" t="s">
        <v>111</v>
      </c>
      <c r="C16" s="32" t="s">
        <v>112</v>
      </c>
      <c r="D16" s="33" t="s">
        <v>63</v>
      </c>
    </row>
    <row r="17" spans="1:4" ht="35.5" customHeight="1">
      <c r="A17" s="57" t="s">
        <v>23</v>
      </c>
      <c r="B17" s="38" t="s">
        <v>113</v>
      </c>
      <c r="C17" s="39" t="s">
        <v>114</v>
      </c>
      <c r="D17" s="40"/>
    </row>
    <row r="18" spans="1:4" ht="35.5" customHeight="1">
      <c r="A18" s="58" t="s">
        <v>23</v>
      </c>
      <c r="B18" s="41" t="s">
        <v>71</v>
      </c>
      <c r="C18" s="41" t="s">
        <v>115</v>
      </c>
      <c r="D18" s="40"/>
    </row>
    <row r="19" spans="1:4" ht="35.5" customHeight="1">
      <c r="A19" s="57" t="s">
        <v>23</v>
      </c>
      <c r="B19" s="38" t="s">
        <v>116</v>
      </c>
      <c r="C19" s="38" t="s">
        <v>117</v>
      </c>
      <c r="D19" s="39"/>
    </row>
    <row r="20" spans="1:4" ht="35.5" customHeight="1">
      <c r="A20" s="58" t="s">
        <v>23</v>
      </c>
      <c r="B20" s="41" t="s">
        <v>73</v>
      </c>
      <c r="C20" s="41" t="s">
        <v>118</v>
      </c>
      <c r="D20" s="40" t="s">
        <v>63</v>
      </c>
    </row>
    <row r="21" spans="1:4" ht="35.5" customHeight="1">
      <c r="A21" s="57" t="s">
        <v>23</v>
      </c>
      <c r="B21" s="38" t="s">
        <v>74</v>
      </c>
      <c r="C21" s="38" t="s">
        <v>119</v>
      </c>
      <c r="D21" s="39"/>
    </row>
    <row r="22" spans="1:4" ht="35.5" customHeight="1">
      <c r="A22" s="58" t="s">
        <v>23</v>
      </c>
      <c r="B22" s="41" t="s">
        <v>75</v>
      </c>
      <c r="C22" s="41" t="s">
        <v>120</v>
      </c>
      <c r="D22" s="40"/>
    </row>
    <row r="23" spans="1:4" ht="35.5" customHeight="1">
      <c r="A23" s="59" t="s">
        <v>23</v>
      </c>
      <c r="B23" s="42" t="s">
        <v>76</v>
      </c>
      <c r="C23" s="42" t="s">
        <v>121</v>
      </c>
      <c r="D23" s="43"/>
    </row>
    <row r="24" spans="1:4" ht="35.5" customHeight="1">
      <c r="A24" s="60" t="s">
        <v>122</v>
      </c>
      <c r="B24" s="44" t="s">
        <v>123</v>
      </c>
      <c r="C24" s="44" t="s">
        <v>124</v>
      </c>
      <c r="D24" s="45"/>
    </row>
    <row r="25" spans="1:4" ht="35.5" customHeight="1">
      <c r="A25" s="61" t="s">
        <v>122</v>
      </c>
      <c r="B25" s="46" t="s">
        <v>125</v>
      </c>
      <c r="C25" s="46" t="s">
        <v>126</v>
      </c>
      <c r="D25" s="47"/>
    </row>
    <row r="26" spans="1:4" ht="35.5" customHeight="1">
      <c r="A26" s="62" t="s">
        <v>122</v>
      </c>
      <c r="B26" s="48" t="s">
        <v>127</v>
      </c>
      <c r="C26" s="48" t="s">
        <v>128</v>
      </c>
      <c r="D26" s="49"/>
    </row>
    <row r="27" spans="1:4" ht="35.5" customHeight="1">
      <c r="A27" s="61" t="s">
        <v>122</v>
      </c>
      <c r="B27" s="46" t="s">
        <v>81</v>
      </c>
      <c r="C27" s="46" t="s">
        <v>129</v>
      </c>
      <c r="D27" s="47" t="s">
        <v>63</v>
      </c>
    </row>
    <row r="28" spans="1:4" ht="35.5" customHeight="1">
      <c r="A28" s="62" t="s">
        <v>122</v>
      </c>
      <c r="B28" s="48" t="s">
        <v>130</v>
      </c>
      <c r="C28" s="48" t="s">
        <v>131</v>
      </c>
      <c r="D28" s="49"/>
    </row>
    <row r="29" spans="1:4" ht="35.5" customHeight="1">
      <c r="A29" s="61" t="s">
        <v>122</v>
      </c>
      <c r="B29" s="46" t="s">
        <v>132</v>
      </c>
      <c r="C29" s="46" t="s">
        <v>133</v>
      </c>
      <c r="D29" s="47"/>
    </row>
    <row r="30" spans="1:4" ht="35.5" customHeight="1">
      <c r="A30" s="63" t="s">
        <v>122</v>
      </c>
      <c r="B30" s="44" t="s">
        <v>134</v>
      </c>
      <c r="C30" s="44" t="s">
        <v>135</v>
      </c>
      <c r="D30" s="45"/>
    </row>
    <row r="31" spans="1:4" ht="28">
      <c r="A31" s="63" t="s">
        <v>122</v>
      </c>
      <c r="B31" s="44" t="s">
        <v>141</v>
      </c>
      <c r="C31" s="44" t="s">
        <v>142</v>
      </c>
      <c r="D31" s="45"/>
    </row>
  </sheetData>
  <mergeCells count="2">
    <mergeCell ref="A1:D1"/>
    <mergeCell ref="A2:D2"/>
  </mergeCells>
  <phoneticPr fontId="6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169d445-8930-42f4-9e6d-54c127b39526">
      <Terms xmlns="http://schemas.microsoft.com/office/infopath/2007/PartnerControls"/>
    </lcf76f155ced4ddcb4097134ff3c332f>
    <TaxCatchAll xmlns="caf93c71-5669-4c1f-9496-fbce2495271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94C5DD93BC3B49BBF6298EA9E0CE4A" ma:contentTypeVersion="16" ma:contentTypeDescription="Create a new document." ma:contentTypeScope="" ma:versionID="2993b64d45203814ef05da91cf73d867">
  <xsd:schema xmlns:xsd="http://www.w3.org/2001/XMLSchema" xmlns:xs="http://www.w3.org/2001/XMLSchema" xmlns:p="http://schemas.microsoft.com/office/2006/metadata/properties" xmlns:ns2="4169d445-8930-42f4-9e6d-54c127b39526" xmlns:ns3="caf93c71-5669-4c1f-9496-fbce24952716" targetNamespace="http://schemas.microsoft.com/office/2006/metadata/properties" ma:root="true" ma:fieldsID="4101c69b4022e5eb94fcfead6fa7ec79" ns2:_="" ns3:_="">
    <xsd:import namespace="4169d445-8930-42f4-9e6d-54c127b39526"/>
    <xsd:import namespace="caf93c71-5669-4c1f-9496-fbce249527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69d445-8930-42f4-9e6d-54c127b395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3dc3a43-62e0-40ca-bffd-b5e7a1e3dd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93c71-5669-4c1f-9496-fbce2495271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ea07b65-bc65-4b7a-ad8e-f91f62bb508f}" ma:internalName="TaxCatchAll" ma:showField="CatchAllData" ma:web="caf93c71-5669-4c1f-9496-fbce249527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0F5A4F-7C4C-417F-B0FF-1E9FB42A6AB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D8DBDC-4015-47BC-931C-2E5AB3E44D28}">
  <ds:schemaRefs>
    <ds:schemaRef ds:uri="http://schemas.microsoft.com/office/2006/metadata/properties"/>
    <ds:schemaRef ds:uri="http://schemas.microsoft.com/office/infopath/2007/PartnerControls"/>
    <ds:schemaRef ds:uri="4169d445-8930-42f4-9e6d-54c127b39526"/>
    <ds:schemaRef ds:uri="caf93c71-5669-4c1f-9496-fbce24952716"/>
  </ds:schemaRefs>
</ds:datastoreItem>
</file>

<file path=customXml/itemProps3.xml><?xml version="1.0" encoding="utf-8"?>
<ds:datastoreItem xmlns:ds="http://schemas.openxmlformats.org/officeDocument/2006/customXml" ds:itemID="{86275A4C-E04B-46D3-9077-D26F480371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69d445-8930-42f4-9e6d-54c127b39526"/>
    <ds:schemaRef ds:uri="caf93c71-5669-4c1f-9496-fbce249527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Instructions</vt:lpstr>
      <vt:lpstr>Dashboard</vt:lpstr>
      <vt:lpstr>L1a</vt:lpstr>
      <vt:lpstr>L1b</vt:lpstr>
      <vt:lpstr>L1c</vt:lpstr>
      <vt:lpstr>L2a</vt:lpstr>
      <vt:lpstr>L2b</vt:lpstr>
      <vt:lpstr>Indicative Topics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Tim Edwards</dc:creator>
  <cp:keywords/>
  <dc:description/>
  <cp:lastModifiedBy>Tim Edwards</cp:lastModifiedBy>
  <cp:revision/>
  <dcterms:created xsi:type="dcterms:W3CDTF">2026-06-17T12:33:24Z</dcterms:created>
  <dcterms:modified xsi:type="dcterms:W3CDTF">2026-07-01T09:01:51Z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0x010100DD94C5DD93BC3B49BBF6298EA9E0CE4A</vt:lpwstr>
  </property>
  <property fmtid="{D5CDD505-2E9C-101B-9397-08002B2CF9AE}" pid="3" name="MediaServiceImageTags">
    <vt:lpwstr/>
  </property>
</Properties>
</file>